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855" yWindow="495" windowWidth="15285" windowHeight="11640" tabRatio="715" firstSheet="1" activeTab="1"/>
  </bookViews>
  <sheets>
    <sheet name="WorkSheet" sheetId="2" state="hidden" r:id="rId1"/>
    <sheet name="CPV - Readiness" sheetId="49" r:id="rId2"/>
    <sheet name="CPV - Verification" sheetId="50" r:id="rId3"/>
    <sheet name="Revision History" sheetId="53" r:id="rId4"/>
  </sheets>
  <definedNames>
    <definedName name="circle">#REF!</definedName>
    <definedName name="diamond">#REF!</definedName>
    <definedName name="End_Of_File">#REF!</definedName>
    <definedName name="pentagon">#REF!</definedName>
    <definedName name="_xlnm.Print_Area">#REF!</definedName>
    <definedName name="_xlnm.Print_Titles">#REF!</definedName>
    <definedName name="Sname">#REF!</definedName>
    <definedName name="square">#REF!</definedName>
    <definedName name="stopsign">#REF!</definedName>
    <definedName name="triangle">#REF!</definedName>
  </definedNames>
  <calcPr calcId="125725"/>
</workbook>
</file>

<file path=xl/calcChain.xml><?xml version="1.0" encoding="utf-8"?>
<calcChain xmlns="http://schemas.openxmlformats.org/spreadsheetml/2006/main">
  <c r="I1" i="50"/>
  <c r="K60" l="1"/>
  <c r="M56"/>
  <c r="K55"/>
  <c r="K56" s="1"/>
  <c r="K53"/>
  <c r="K41"/>
  <c r="I41"/>
  <c r="K37"/>
  <c r="I37"/>
  <c r="G37"/>
  <c r="E37"/>
  <c r="C37"/>
  <c r="L36"/>
  <c r="K36"/>
  <c r="J36"/>
  <c r="I36"/>
  <c r="H36"/>
  <c r="N36" s="1"/>
  <c r="G36"/>
  <c r="F36"/>
  <c r="K62" s="1"/>
  <c r="K63" s="1"/>
  <c r="K64" s="1"/>
  <c r="H71" s="1"/>
  <c r="E36"/>
  <c r="D36"/>
  <c r="K58" s="1"/>
  <c r="C36"/>
  <c r="E47" i="49"/>
  <c r="D47"/>
  <c r="E31"/>
  <c r="E32" s="1"/>
  <c r="E33" s="1"/>
  <c r="E34" s="1"/>
  <c r="E30"/>
  <c r="E29"/>
  <c r="E27"/>
  <c r="E28" s="1"/>
  <c r="E25"/>
  <c r="E26" s="1"/>
  <c r="E49" l="1"/>
  <c r="D49"/>
  <c r="H70" i="50"/>
  <c r="N37"/>
  <c r="D36" i="49"/>
  <c r="E36"/>
  <c r="E50" l="1"/>
  <c r="D50"/>
  <c r="E52" l="1"/>
  <c r="D52"/>
</calcChain>
</file>

<file path=xl/sharedStrings.xml><?xml version="1.0" encoding="utf-8"?>
<sst xmlns="http://schemas.openxmlformats.org/spreadsheetml/2006/main" count="224" uniqueCount="173">
  <si>
    <t>R</t>
  </si>
  <si>
    <t>G</t>
  </si>
  <si>
    <t>Y</t>
  </si>
  <si>
    <t>List for Validation</t>
  </si>
  <si>
    <t>Date</t>
  </si>
  <si>
    <t xml:space="preserve"> </t>
  </si>
  <si>
    <t>Supplier / Part Information</t>
  </si>
  <si>
    <t>Supplier Name</t>
  </si>
  <si>
    <t>Supplier Mfg. Code</t>
  </si>
  <si>
    <t>Navistar Part Number</t>
  </si>
  <si>
    <t>Navistar Part Description</t>
  </si>
  <si>
    <t>Model Year &amp; Product</t>
  </si>
  <si>
    <t>Prior Capacity Verification</t>
  </si>
  <si>
    <t>Production Plan to Meet CPV</t>
  </si>
  <si>
    <t>Capacity Forecast Input Variables</t>
  </si>
  <si>
    <t>Plan</t>
  </si>
  <si>
    <r>
      <t>Supplier Production Hours (D)</t>
    </r>
    <r>
      <rPr>
        <sz val="9"/>
        <rFont val="Arial"/>
        <family val="2"/>
      </rPr>
      <t xml:space="preserve">
</t>
    </r>
    <r>
      <rPr>
        <sz val="8"/>
        <rFont val="Arial Narrow"/>
        <family val="2"/>
      </rPr>
      <t>Scheduled production hours per week for part produced.  Include any planned overtime.  If less than 40 hours per week, then normalize to 40 hours per week.</t>
    </r>
  </si>
  <si>
    <r>
      <t>Supplier Cycle Time (F)</t>
    </r>
    <r>
      <rPr>
        <sz val="9"/>
        <rFont val="Arial"/>
        <family val="2"/>
      </rPr>
      <t xml:space="preserve">
</t>
    </r>
    <r>
      <rPr>
        <sz val="8"/>
        <rFont val="Arial Narrow"/>
        <family val="2"/>
      </rPr>
      <t>Cycle time in minutes per part</t>
    </r>
  </si>
  <si>
    <r>
      <t>Scrap Rate - % (H)</t>
    </r>
    <r>
      <rPr>
        <sz val="9"/>
        <rFont val="Arial"/>
        <family val="2"/>
      </rPr>
      <t xml:space="preserve">
</t>
    </r>
    <r>
      <rPr>
        <sz val="8"/>
        <rFont val="Arial Narrow"/>
        <family val="2"/>
      </rPr>
      <t>Percent of parts scrapped per hour (e.g. 0.05 for 5% scrap)</t>
    </r>
  </si>
  <si>
    <r>
      <t>Downtime Hours per Week (J)</t>
    </r>
    <r>
      <rPr>
        <sz val="9"/>
        <rFont val="Arial"/>
        <family val="2"/>
      </rPr>
      <t xml:space="preserve">
</t>
    </r>
    <r>
      <rPr>
        <sz val="8"/>
        <rFont val="Arial Narrow"/>
        <family val="2"/>
      </rPr>
      <t>Planned downtime / maintenance time</t>
    </r>
  </si>
  <si>
    <r>
      <t>Average Changeover Time (L)</t>
    </r>
    <r>
      <rPr>
        <sz val="9"/>
        <rFont val="Arial"/>
        <family val="2"/>
      </rPr>
      <t xml:space="preserve">
</t>
    </r>
    <r>
      <rPr>
        <sz val="8"/>
        <rFont val="Arial Narrow"/>
        <family val="2"/>
      </rPr>
      <t>Average time per changeover (hours)</t>
    </r>
  </si>
  <si>
    <r>
      <t>Number of Changeovers per Week (M)</t>
    </r>
    <r>
      <rPr>
        <sz val="9"/>
        <rFont val="Arial"/>
        <family val="2"/>
      </rPr>
      <t xml:space="preserve">
</t>
    </r>
    <r>
      <rPr>
        <sz val="8"/>
        <rFont val="Arial Narrow"/>
        <family val="2"/>
      </rPr>
      <t>Number of changeovers per week</t>
    </r>
  </si>
  <si>
    <r>
      <t>Breaks Hours per Week (N)</t>
    </r>
    <r>
      <rPr>
        <sz val="9"/>
        <rFont val="Arial"/>
        <family val="2"/>
      </rPr>
      <t xml:space="preserve">
</t>
    </r>
    <r>
      <rPr>
        <sz val="8"/>
        <rFont val="Arial Narrow"/>
        <family val="2"/>
      </rPr>
      <t>Total breaks and lunches (hours) per week</t>
    </r>
  </si>
  <si>
    <r>
      <t xml:space="preserve">Capacity Forecast </t>
    </r>
    <r>
      <rPr>
        <b/>
        <sz val="10"/>
        <color indexed="9"/>
        <rFont val="Arial"/>
        <family val="2"/>
      </rPr>
      <t>(Calculated from Above Input Variables)</t>
    </r>
  </si>
  <si>
    <t>Description</t>
  </si>
  <si>
    <t>Formula</t>
  </si>
  <si>
    <t>Result</t>
  </si>
  <si>
    <t>CPV Parts / Week  (A)</t>
  </si>
  <si>
    <t xml:space="preserve">A </t>
  </si>
  <si>
    <t>CPV Parts / Hour (C)</t>
  </si>
  <si>
    <t>C = A / D</t>
  </si>
  <si>
    <t>Planned Parts / Hour (E)</t>
  </si>
  <si>
    <t>E = 60 / F</t>
  </si>
  <si>
    <t>Potential Net Parts / Hour (G)</t>
  </si>
  <si>
    <t>G = E x (1 - H)</t>
  </si>
  <si>
    <t>Planned Downtime / Week (J)</t>
  </si>
  <si>
    <t>J</t>
  </si>
  <si>
    <t>Changeover Time / Week (K)</t>
  </si>
  <si>
    <t>K = L x M</t>
  </si>
  <si>
    <t>N</t>
  </si>
  <si>
    <t>Available Hours / Week (P)</t>
  </si>
  <si>
    <t>P = D - J - K - N</t>
  </si>
  <si>
    <t>Potential Parts / Week (Q)</t>
  </si>
  <si>
    <t>Q = P x G</t>
  </si>
  <si>
    <t>Capacity Forecast (R)</t>
  </si>
  <si>
    <t>R = Q / A x 100</t>
  </si>
  <si>
    <t>Ready for Capacity Verification</t>
  </si>
  <si>
    <t>Not Ready for Capacity Verification</t>
  </si>
  <si>
    <t>Shared Capacity Analysis</t>
  </si>
  <si>
    <t>Volume</t>
  </si>
  <si>
    <t>Production Hours</t>
  </si>
  <si>
    <t>1. All Navistar / Part(s)</t>
  </si>
  <si>
    <t>CPV / Week</t>
  </si>
  <si>
    <t>Hours / Week Dedicated to Part</t>
  </si>
  <si>
    <t xml:space="preserve">    A.  </t>
  </si>
  <si>
    <t xml:space="preserve">    B.</t>
  </si>
  <si>
    <t xml:space="preserve">    C. </t>
  </si>
  <si>
    <t>2. Non-Navistar  Part(s) - OEM name not required</t>
  </si>
  <si>
    <t xml:space="preserve">    A.</t>
  </si>
  <si>
    <t>3.  Calculated Capacity or Time Sold</t>
  </si>
  <si>
    <r>
      <t xml:space="preserve">4.  Capacity or Time Actually Available     </t>
    </r>
    <r>
      <rPr>
        <sz val="8"/>
        <rFont val="Arial"/>
        <family val="2"/>
      </rPr>
      <t>(Total Available per Week)</t>
    </r>
  </si>
  <si>
    <t>Calculated Capacity or Time Oversold.                                                Positive Number = Oversold.</t>
  </si>
  <si>
    <t>Capacity or Time Oversold?</t>
  </si>
  <si>
    <r>
      <t xml:space="preserve">If Capacity Oversold </t>
    </r>
    <r>
      <rPr>
        <u/>
        <sz val="8"/>
        <color indexed="62"/>
        <rFont val="Arial"/>
        <family val="2"/>
      </rPr>
      <t>or</t>
    </r>
    <r>
      <rPr>
        <sz val="8"/>
        <color indexed="62"/>
        <rFont val="Arial"/>
        <family val="2"/>
      </rPr>
      <t xml:space="preserve"> Production Hours Oversold then indicate "Not Ready for Capacity Verification", otherwise indicate "Ready for Capacity Verification."</t>
    </r>
  </si>
  <si>
    <t>Production Readiness</t>
  </si>
  <si>
    <r>
      <t xml:space="preserve">Are Conditions Met?  </t>
    </r>
    <r>
      <rPr>
        <b/>
        <sz val="8"/>
        <color indexed="62"/>
        <rFont val="Arial"/>
        <family val="2"/>
      </rPr>
      <t xml:space="preserve"> </t>
    </r>
    <r>
      <rPr>
        <sz val="8"/>
        <color indexed="62"/>
        <rFont val="Arial"/>
        <family val="2"/>
      </rPr>
      <t>Place an "X" in Box</t>
    </r>
  </si>
  <si>
    <t>Yes</t>
  </si>
  <si>
    <t>No</t>
  </si>
  <si>
    <t>PPAP Requirements</t>
  </si>
  <si>
    <t>Are all specified requirements less capacity verification (Run-at-Rate) meeting AIAG PPAP 4th Edition.</t>
  </si>
  <si>
    <t>Tier 2 Readiness</t>
  </si>
  <si>
    <t>Were subcontractors' abilities to meet the customer's quality and capacity requirements confirmed through a Capacity Verification study prior to the Capacity Verification being conducted at your facility?  Verify copies are on file.</t>
  </si>
  <si>
    <t>Production Representation</t>
  </si>
  <si>
    <t>Is the product being manufactured at the production site using the production tooling, gaging, process, materials, operators, environment, and performed at the required production speed?</t>
  </si>
  <si>
    <t>Does the actual process flow agree with the process flow diagram?  Ensure it represent the entire process from receiving through shipping.</t>
  </si>
  <si>
    <t>Quality Systems</t>
  </si>
  <si>
    <t>Is all in-process documentation, such as control charts, in place?</t>
  </si>
  <si>
    <t>Does the actual process agree with the process control plan?</t>
  </si>
  <si>
    <t>Are operators trained to perform production part checks and statistical monitoring as outlined on the process control plan?</t>
  </si>
  <si>
    <t>Are customer approved accept / reject master samples available at required workstations?</t>
  </si>
  <si>
    <t>Is the incoming / outgoing material qualification / certification plan in place and sufficient?</t>
  </si>
  <si>
    <t>Are preventative maintenance plans (with planned downtime) in place?</t>
  </si>
  <si>
    <t>Are repair and maintenance parts available or readily obtainable so as not to present a risk to production (e.g. key equipment spare parts)?</t>
  </si>
  <si>
    <t>Are all production checking fixtures complete, with acceptable measurement system studies (i.e. gage R&amp;R) performed?</t>
  </si>
  <si>
    <t>Are all in process gaging and controls complete, functional, and in place?</t>
  </si>
  <si>
    <t>Full Speed Production Readiness</t>
  </si>
  <si>
    <t>Has a packaging trial (with customer plant approval) been completed?  Reference the  Navistar D-13 manual.</t>
  </si>
  <si>
    <t>Is at least one part (including layout) from each cavity produced to specification (for multi-cavity dies)?</t>
  </si>
  <si>
    <t>Is the production acceleration plan sufficient to meet requirements of Vehicle Plant acceleration plan?</t>
  </si>
  <si>
    <t>If any of the above questions are answered "No" then indicate "Not Ready for Capacity Verification," otherwise indicate "Ready for Capacity Verification."</t>
  </si>
  <si>
    <t>SUMMARY OF RESULTS</t>
  </si>
  <si>
    <t>Section</t>
  </si>
  <si>
    <t>Ready / Not Ready</t>
  </si>
  <si>
    <t>Capacity Forecast</t>
  </si>
  <si>
    <t>I affirm that the information stated on this form accurately represents the production conditions that provide the basis to assure a true assessment of production capacity.</t>
  </si>
  <si>
    <t>Supplier Authorized Signature</t>
  </si>
  <si>
    <t>Name</t>
  </si>
  <si>
    <t>Title</t>
  </si>
  <si>
    <t xml:space="preserve">Phone </t>
  </si>
  <si>
    <t>AUTHORIZATION TO PROCEED</t>
  </si>
  <si>
    <t>Operation</t>
  </si>
  <si>
    <t>Process</t>
  </si>
  <si>
    <t>Process Description</t>
  </si>
  <si>
    <t xml:space="preserve">Perform  Capacity Verification </t>
  </si>
  <si>
    <t>Determine Customer Requirements</t>
  </si>
  <si>
    <t>Parts Required per 8 Hour Shift</t>
  </si>
  <si>
    <r>
      <t xml:space="preserve">Data Collection  </t>
    </r>
    <r>
      <rPr>
        <b/>
        <sz val="10"/>
        <color indexed="9"/>
        <rFont val="Arial"/>
        <family val="2"/>
      </rPr>
      <t>(Actual Production Run)</t>
    </r>
  </si>
  <si>
    <t>Hour</t>
  </si>
  <si>
    <t>Total Good Parts Produced (Parts/Hr)</t>
  </si>
  <si>
    <t>Scrap/ Off-Line Rework Parts (Parts/Hr)</t>
  </si>
  <si>
    <t>Downtime (Min.)</t>
  </si>
  <si>
    <t>Breaks (Min.)</t>
  </si>
  <si>
    <t>Changeover Time (Min.)</t>
  </si>
  <si>
    <t xml:space="preserve">Plan </t>
  </si>
  <si>
    <t>Actual</t>
  </si>
  <si>
    <t>Total</t>
  </si>
  <si>
    <t>sum downtime, breaks, changeover time</t>
  </si>
  <si>
    <t>total parts scrap / off-line rework</t>
  </si>
  <si>
    <t>CAPACITY VERIFICATION SUMMARY OF RESULTS</t>
  </si>
  <si>
    <t>If parts produced is less than parts required, place a mark under "FAIL," otherwise mark "PASS."</t>
  </si>
  <si>
    <t>PASS</t>
  </si>
  <si>
    <t>FAIL</t>
  </si>
  <si>
    <t>Percent (above / below) Daily Planned Volume (8 Hr Shift)</t>
  </si>
  <si>
    <t>%</t>
  </si>
  <si>
    <r>
      <t xml:space="preserve">(Average Total Good Parts Produced / 8 Hr Shift </t>
    </r>
    <r>
      <rPr>
        <b/>
        <sz val="12"/>
        <color indexed="62"/>
        <rFont val="Arial"/>
        <family val="2"/>
      </rPr>
      <t>-</t>
    </r>
    <r>
      <rPr>
        <b/>
        <sz val="9"/>
        <color indexed="62"/>
        <rFont val="Arial"/>
        <family val="2"/>
      </rPr>
      <t xml:space="preserve">  Parts Required / 8 Hr Shift)</t>
    </r>
  </si>
  <si>
    <t>Parts Required / 8 Hr Shift</t>
  </si>
  <si>
    <r>
      <t xml:space="preserve">Overall Equipment Effectiveness </t>
    </r>
    <r>
      <rPr>
        <b/>
        <sz val="10"/>
        <color indexed="9"/>
        <rFont val="Arial"/>
        <family val="2"/>
      </rPr>
      <t>(Calculated from Production Run)</t>
    </r>
  </si>
  <si>
    <t>Data</t>
  </si>
  <si>
    <t>Availability</t>
  </si>
  <si>
    <t>Total Scheduled Time (Min.)  (A)</t>
  </si>
  <si>
    <t>A</t>
  </si>
  <si>
    <t>B</t>
  </si>
  <si>
    <t>Net Available Time (Min.) (A-B)</t>
  </si>
  <si>
    <t>C = A - B</t>
  </si>
  <si>
    <t>Unscheduled Downtime i.e. Breakdown, Setup, Adjustment, Tooling etc. (Min.)</t>
  </si>
  <si>
    <t>D (Requires Input)</t>
  </si>
  <si>
    <t>Operating Time (Min.) (C-D)</t>
  </si>
  <si>
    <t>E = C - D</t>
  </si>
  <si>
    <t>Availability  (E/C)</t>
  </si>
  <si>
    <t>F = E / C</t>
  </si>
  <si>
    <t xml:space="preserve">Performance Efficiency  </t>
  </si>
  <si>
    <t xml:space="preserve">Total Parts Run (Pcs.)    </t>
  </si>
  <si>
    <t>Ideal Cycle Time (Min. per part)</t>
  </si>
  <si>
    <t>H</t>
  </si>
  <si>
    <t>Performance Efficiency ((G * H) / E)</t>
  </si>
  <si>
    <t>I = (G * H) / E</t>
  </si>
  <si>
    <t>Quality</t>
  </si>
  <si>
    <t>Total Rejected Parts  (Pcs.)</t>
  </si>
  <si>
    <t>Quality Rate  ((G - J) / G)</t>
  </si>
  <si>
    <t>K = (G - J) / G</t>
  </si>
  <si>
    <t xml:space="preserve">                OEE = (F * I * K)</t>
  </si>
  <si>
    <t>OVERALL SUMMARY OF RESULTS</t>
  </si>
  <si>
    <t xml:space="preserve">Capacity Verification </t>
  </si>
  <si>
    <t>OEE</t>
  </si>
  <si>
    <t>I declare I can meet the customer's capacity requirement. A Capacity Verification has been performed under production conditions resulting in a satisfactory level of Overall Equipment Effectiveness.  OEE results will vary by industry and commodity.  If the resulting OEE is unsatisfactory for the industry / commodity being measured, the supplier must provide an action plan to address the deficiencies.</t>
  </si>
  <si>
    <t/>
  </si>
  <si>
    <t>Weekly Capacity Demand</t>
  </si>
  <si>
    <t>Rev. No.</t>
  </si>
  <si>
    <t>Effective Date</t>
  </si>
  <si>
    <t>Revision History</t>
  </si>
  <si>
    <t>Planned Break time / Week (N)</t>
  </si>
  <si>
    <t>Contractually Required Downtime i.e. Lunches, Breaks (Min.)  (B)</t>
  </si>
  <si>
    <t>If Capacity Forecast R &lt; 100% then indicate "Not Ready for Capacity Verification" and contact your SQE/SDM, otherwise indicate "Ready for Capacity Verification."</t>
  </si>
  <si>
    <t>New form ISQ-010-FO for ISQ (AH, 03/18/2013)</t>
  </si>
  <si>
    <t>Capacity Verification   (Check One)</t>
  </si>
  <si>
    <t>Printed Name</t>
  </si>
  <si>
    <t>Phone</t>
  </si>
  <si>
    <r>
      <t>Navistar Capacity Planning Vol. (A)</t>
    </r>
    <r>
      <rPr>
        <sz val="9"/>
        <rFont val="Arial"/>
        <family val="2"/>
      </rPr>
      <t xml:space="preserve">
</t>
    </r>
    <r>
      <rPr>
        <sz val="8"/>
        <rFont val="Arial Narrow"/>
        <family val="2"/>
      </rPr>
      <t xml:space="preserve">Parts Volume (parts per week).  As documented on the RFQ.  </t>
    </r>
    <r>
      <rPr>
        <sz val="9"/>
        <rFont val="Arial"/>
        <family val="2"/>
      </rPr>
      <t xml:space="preserve">
</t>
    </r>
  </si>
  <si>
    <t>The default length of the capacity verification event is one day of the customer's daily production requirement.  At a minimum, the production run shall be performed over one full shift, unless otherwise approved by Navistar.  Overtime hours should not be included in the capacity verification planning.  Any deviation from these requirements must have concurrence from Navistar.</t>
  </si>
  <si>
    <t xml:space="preserve">Removed reference to Ford on CPV - Readiness tab. Removed "the" before Navistar on CPV - Verification tab. </t>
  </si>
  <si>
    <t>ISQ-010-FO
Rev: C  Date: 03/13/2014
Copies must be verified for current revision</t>
  </si>
  <si>
    <t>C</t>
  </si>
  <si>
    <t xml:space="preserve">Updated Formulas on the CPV - Readiness worksheet.  D35 and E35 updated. </t>
  </si>
</sst>
</file>

<file path=xl/styles.xml><?xml version="1.0" encoding="utf-8"?>
<styleSheet xmlns="http://schemas.openxmlformats.org/spreadsheetml/2006/main">
  <numFmts count="18">
    <numFmt numFmtId="42" formatCode="_(&quot;$&quot;* #,##0_);_(&quot;$&quot;* \(#,##0\);_(&quot;$&quot;* &quot;-&quot;_);_(@_)"/>
    <numFmt numFmtId="44" formatCode="_(&quot;$&quot;* #,##0.00_);_(&quot;$&quot;* \(#,##0.00\);_(&quot;$&quot;* &quot;-&quot;??_);_(@_)"/>
    <numFmt numFmtId="164" formatCode="_-&quot;£&quot;* #,##0_-;\-&quot;£&quot;* #,##0_-;_-&quot;£&quot;* &quot;-&quot;_-;_-@_-"/>
    <numFmt numFmtId="165" formatCode="_-&quot;£&quot;* #,##0.00_-;\-&quot;£&quot;* #,##0.00_-;_-&quot;£&quot;* &quot;-&quot;??_-;_-@_-"/>
    <numFmt numFmtId="166" formatCode="_-* #,##0\ _B_F_-;\-* #,##0\ _B_F_-;_-* &quot;-&quot;\ _B_F_-;_-@_-"/>
    <numFmt numFmtId="167" formatCode="_-* #,##0.00\ _B_F_-;\-* #,##0.00\ _B_F_-;_-* &quot;-&quot;??\ _B_F_-;_-@_-"/>
    <numFmt numFmtId="168" formatCode="\$#,##0.00;[Red]\-\$#,##0.00"/>
    <numFmt numFmtId="169" formatCode="_(* #,##0.0_);_(* \(#,##0.0\);_(* &quot;-&quot;??_);_(@_)"/>
    <numFmt numFmtId="170" formatCode="_(&quot;Cr$&quot;* #,##0_);_(&quot;Cr$&quot;* \(#,##0\);_(&quot;Cr$&quot;* &quot;-&quot;_);_(@_)"/>
    <numFmt numFmtId="171" formatCode="_(&quot;Cr$&quot;* #,##0.00_);_(&quot;Cr$&quot;* \(#,##0.00\);_(&quot;Cr$&quot;* &quot;-&quot;??_);_(@_)"/>
    <numFmt numFmtId="172" formatCode="_ * #,##0_)\ _R_$_ ;_ * \(#,##0\)\ _R_$_ ;_ * &quot;-&quot;_)\ _R_$_ ;_ @_ "/>
    <numFmt numFmtId="173" formatCode="_ * #,##0.00_)\ _R_$_ ;_ * \(#,##0.00\)\ _R_$_ ;_ * &quot;-&quot;??_)\ _R_$_ ;_ @_ "/>
    <numFmt numFmtId="174" formatCode="0.0"/>
    <numFmt numFmtId="175" formatCode="0\)"/>
    <numFmt numFmtId="176" formatCode="General_)"/>
    <numFmt numFmtId="177" formatCode="_-* #,##0\ _P_t_a_-;\-* #,##0\ _P_t_a_-;_-* &quot;-&quot;\ _P_t_a_-;_-@_-"/>
    <numFmt numFmtId="178" formatCode="_-* #,##0.00\ _P_t_a_-;\-* #,##0.00\ _P_t_a_-;_-* &quot;-&quot;??\ _P_t_a_-;_-@_-"/>
    <numFmt numFmtId="179" formatCode="_-* #,##0.0_-;\-* #,##0.0_-;_-* &quot;-&quot;??_-;_-@_-"/>
  </numFmts>
  <fonts count="46">
    <font>
      <sz val="8"/>
      <name val="Arial"/>
    </font>
    <font>
      <sz val="8"/>
      <name val="Arial"/>
      <family val="2"/>
    </font>
    <font>
      <sz val="10"/>
      <name val="Arial"/>
      <family val="2"/>
    </font>
    <font>
      <sz val="9"/>
      <name val="Arial"/>
      <family val="2"/>
    </font>
    <font>
      <b/>
      <sz val="8"/>
      <color indexed="10"/>
      <name val="Arial"/>
      <family val="2"/>
    </font>
    <font>
      <b/>
      <sz val="10"/>
      <name val="Helv"/>
    </font>
    <font>
      <sz val="10"/>
      <name val="Times New Roman"/>
      <family val="1"/>
    </font>
    <font>
      <sz val="12"/>
      <name val="Arial Narrow"/>
      <family val="2"/>
    </font>
    <font>
      <b/>
      <sz val="12"/>
      <name val="Helv"/>
    </font>
    <font>
      <b/>
      <sz val="11"/>
      <name val="Helv"/>
    </font>
    <font>
      <b/>
      <sz val="9"/>
      <name val="Arial"/>
      <family val="2"/>
    </font>
    <font>
      <b/>
      <sz val="10"/>
      <name val="Arial"/>
      <family val="2"/>
    </font>
    <font>
      <b/>
      <sz val="12"/>
      <name val="Arial"/>
      <family val="2"/>
    </font>
    <font>
      <sz val="12"/>
      <name val="Arial"/>
      <family val="2"/>
    </font>
    <font>
      <b/>
      <sz val="10"/>
      <color indexed="62"/>
      <name val="Arial"/>
      <family val="2"/>
    </font>
    <font>
      <sz val="10"/>
      <color indexed="8"/>
      <name val="Arial"/>
      <family val="2"/>
    </font>
    <font>
      <sz val="8"/>
      <name val="Arial"/>
      <family val="2"/>
    </font>
    <font>
      <b/>
      <sz val="14"/>
      <color indexed="62"/>
      <name val="Arial"/>
      <family val="2"/>
    </font>
    <font>
      <b/>
      <sz val="10"/>
      <color indexed="8"/>
      <name val="Arial"/>
      <family val="2"/>
    </font>
    <font>
      <b/>
      <sz val="14"/>
      <color indexed="9"/>
      <name val="Arial"/>
      <family val="2"/>
    </font>
    <font>
      <sz val="8"/>
      <name val="Arial Narrow"/>
      <family val="2"/>
    </font>
    <font>
      <b/>
      <sz val="10"/>
      <color indexed="9"/>
      <name val="Arial"/>
      <family val="2"/>
    </font>
    <font>
      <b/>
      <sz val="8"/>
      <color indexed="62"/>
      <name val="Arial"/>
      <family val="2"/>
    </font>
    <font>
      <sz val="8"/>
      <color indexed="62"/>
      <name val="Arial"/>
      <family val="2"/>
    </font>
    <font>
      <b/>
      <sz val="8"/>
      <color indexed="17"/>
      <name val="Arial"/>
      <family val="2"/>
    </font>
    <font>
      <b/>
      <sz val="12"/>
      <color indexed="17"/>
      <name val="Arial"/>
      <family val="2"/>
    </font>
    <font>
      <b/>
      <sz val="12"/>
      <color indexed="10"/>
      <name val="Arial"/>
      <family val="2"/>
    </font>
    <font>
      <b/>
      <sz val="9"/>
      <color indexed="62"/>
      <name val="Arial"/>
      <family val="2"/>
    </font>
    <font>
      <u/>
      <sz val="8"/>
      <color indexed="62"/>
      <name val="Arial"/>
      <family val="2"/>
    </font>
    <font>
      <b/>
      <sz val="12"/>
      <color indexed="8"/>
      <name val="Arial"/>
      <family val="2"/>
    </font>
    <font>
      <i/>
      <sz val="10"/>
      <color indexed="8"/>
      <name val="Arial"/>
      <family val="2"/>
    </font>
    <font>
      <sz val="10"/>
      <name val="Arial Narrow"/>
      <family val="2"/>
    </font>
    <font>
      <sz val="10"/>
      <color indexed="10"/>
      <name val="Arial"/>
      <family val="2"/>
    </font>
    <font>
      <i/>
      <sz val="10"/>
      <name val="Arial"/>
      <family val="2"/>
    </font>
    <font>
      <sz val="10"/>
      <color indexed="9"/>
      <name val="Arial"/>
      <family val="2"/>
    </font>
    <font>
      <b/>
      <sz val="14"/>
      <color indexed="16"/>
      <name val="Arial"/>
      <family val="2"/>
    </font>
    <font>
      <b/>
      <sz val="9"/>
      <color indexed="17"/>
      <name val="Arial"/>
      <family val="2"/>
    </font>
    <font>
      <b/>
      <sz val="9"/>
      <color indexed="10"/>
      <name val="Arial"/>
      <family val="2"/>
    </font>
    <font>
      <b/>
      <sz val="12"/>
      <color indexed="16"/>
      <name val="Arial"/>
      <family val="2"/>
    </font>
    <font>
      <b/>
      <sz val="12"/>
      <color indexed="62"/>
      <name val="Arial"/>
      <family val="2"/>
    </font>
    <font>
      <u/>
      <sz val="10"/>
      <name val="Arial"/>
      <family val="2"/>
    </font>
    <font>
      <sz val="10"/>
      <color indexed="12"/>
      <name val="Arial"/>
      <family val="2"/>
    </font>
    <font>
      <u/>
      <sz val="10"/>
      <color indexed="12"/>
      <name val="Arial"/>
      <family val="2"/>
    </font>
    <font>
      <sz val="10"/>
      <color indexed="14"/>
      <name val="Arial"/>
      <family val="2"/>
    </font>
    <font>
      <sz val="22"/>
      <name val="Arial"/>
      <family val="2"/>
    </font>
    <font>
      <b/>
      <sz val="14"/>
      <color rgb="FF333399"/>
      <name val="Arial"/>
      <family val="2"/>
    </font>
  </fonts>
  <fills count="5">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8"/>
        <bgColor indexed="64"/>
      </patternFill>
    </fill>
  </fills>
  <borders count="11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ck">
        <color indexed="64"/>
      </right>
      <top style="double">
        <color indexed="64"/>
      </top>
      <bottom style="double">
        <color indexed="64"/>
      </bottom>
      <diagonal/>
    </border>
    <border>
      <left style="thick">
        <color indexed="64"/>
      </left>
      <right style="thin">
        <color indexed="64"/>
      </right>
      <top style="thin">
        <color indexed="64"/>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ck">
        <color indexed="64"/>
      </right>
      <top style="double">
        <color indexed="64"/>
      </top>
      <bottom/>
      <diagonal/>
    </border>
    <border>
      <left style="thick">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ck">
        <color indexed="64"/>
      </right>
      <top style="medium">
        <color indexed="64"/>
      </top>
      <bottom/>
      <diagonal/>
    </border>
    <border>
      <left style="thick">
        <color indexed="64"/>
      </left>
      <right/>
      <top/>
      <bottom style="thick">
        <color indexed="64"/>
      </bottom>
      <diagonal/>
    </border>
    <border>
      <left style="double">
        <color indexed="64"/>
      </left>
      <right style="double">
        <color indexed="64"/>
      </right>
      <top style="double">
        <color indexed="64"/>
      </top>
      <bottom style="thick">
        <color indexed="64"/>
      </bottom>
      <diagonal/>
    </border>
    <border>
      <left style="double">
        <color indexed="64"/>
      </left>
      <right style="thin">
        <color indexed="64"/>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style="thin">
        <color indexed="64"/>
      </left>
      <right style="thick">
        <color indexed="64"/>
      </right>
      <top style="double">
        <color indexed="64"/>
      </top>
      <bottom style="thick">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ck">
        <color indexed="64"/>
      </right>
      <top style="double">
        <color indexed="64"/>
      </top>
      <bottom style="double">
        <color indexed="64"/>
      </bottom>
      <diagonal/>
    </border>
    <border>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n">
        <color indexed="64"/>
      </top>
      <bottom/>
      <diagonal/>
    </border>
    <border>
      <left style="thick">
        <color indexed="64"/>
      </left>
      <right style="thin">
        <color indexed="64"/>
      </right>
      <top style="thin">
        <color indexed="64"/>
      </top>
      <bottom style="thick">
        <color indexed="64"/>
      </bottom>
      <diagonal/>
    </border>
    <border>
      <left/>
      <right style="thick">
        <color indexed="64"/>
      </right>
      <top style="thin">
        <color indexed="64"/>
      </top>
      <bottom/>
      <diagonal/>
    </border>
    <border>
      <left style="thick">
        <color indexed="64"/>
      </left>
      <right/>
      <top/>
      <bottom/>
      <diagonal/>
    </border>
    <border>
      <left/>
      <right style="thick">
        <color indexed="64"/>
      </right>
      <top/>
      <bottom/>
      <diagonal/>
    </border>
    <border>
      <left/>
      <right style="thick">
        <color indexed="64"/>
      </right>
      <top/>
      <bottom style="thick">
        <color indexed="64"/>
      </bottom>
      <diagonal/>
    </border>
    <border>
      <left/>
      <right/>
      <top style="double">
        <color indexed="64"/>
      </top>
      <bottom/>
      <diagonal/>
    </border>
    <border>
      <left/>
      <right style="medium">
        <color indexed="64"/>
      </right>
      <top style="double">
        <color indexed="64"/>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double">
        <color indexed="64"/>
      </left>
      <right style="medium">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double">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style="thin">
        <color indexed="64"/>
      </top>
      <bottom/>
      <diagonal/>
    </border>
    <border>
      <left/>
      <right style="double">
        <color indexed="64"/>
      </right>
      <top style="medium">
        <color indexed="64"/>
      </top>
      <bottom style="medium">
        <color indexed="64"/>
      </bottom>
      <diagonal/>
    </border>
    <border>
      <left style="double">
        <color indexed="64"/>
      </left>
      <right style="medium">
        <color indexed="64"/>
      </right>
      <top style="double">
        <color indexed="64"/>
      </top>
      <bottom style="medium">
        <color indexed="64"/>
      </bottom>
      <diagonal/>
    </border>
    <border>
      <left/>
      <right/>
      <top style="thin">
        <color indexed="64"/>
      </top>
      <bottom style="medium">
        <color indexed="64"/>
      </bottom>
      <diagonal/>
    </border>
    <border>
      <left style="double">
        <color indexed="64"/>
      </left>
      <right style="thick">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style="thick">
        <color indexed="64"/>
      </right>
      <top style="medium">
        <color indexed="64"/>
      </top>
      <bottom style="thin">
        <color indexed="64"/>
      </bottom>
      <diagonal/>
    </border>
    <border>
      <left/>
      <right style="double">
        <color indexed="64"/>
      </right>
      <top style="double">
        <color indexed="64"/>
      </top>
      <bottom style="double">
        <color indexed="64"/>
      </bottom>
      <diagonal/>
    </border>
  </borders>
  <cellStyleXfs count="64">
    <xf numFmtId="0" fontId="0" fillId="0" borderId="0"/>
    <xf numFmtId="0" fontId="5" fillId="0" borderId="0"/>
    <xf numFmtId="168" fontId="6" fillId="0" borderId="0">
      <alignment horizontal="center"/>
    </xf>
    <xf numFmtId="166" fontId="7" fillId="0" borderId="0" applyFont="0" applyFill="0" applyBorder="0" applyAlignment="0" applyProtection="0"/>
    <xf numFmtId="167" fontId="7" fillId="0" borderId="0" applyFont="0" applyFill="0" applyBorder="0" applyAlignment="0" applyProtection="0"/>
    <xf numFmtId="38" fontId="1" fillId="2" borderId="0" applyNumberFormat="0" applyBorder="0" applyAlignment="0" applyProtection="0"/>
    <xf numFmtId="0" fontId="8" fillId="0" borderId="0">
      <alignment horizontal="left"/>
    </xf>
    <xf numFmtId="10" fontId="1" fillId="2" borderId="1" applyNumberFormat="0" applyBorder="0" applyAlignment="0" applyProtection="0"/>
    <xf numFmtId="0" fontId="9" fillId="0" borderId="2"/>
    <xf numFmtId="170" fontId="2" fillId="0" borderId="0" applyFont="0" applyFill="0" applyBorder="0" applyAlignment="0" applyProtection="0"/>
    <xf numFmtId="171" fontId="2" fillId="0" borderId="0" applyFont="0" applyFill="0" applyBorder="0" applyAlignment="0" applyProtection="0"/>
    <xf numFmtId="169" fontId="2" fillId="0" borderId="0"/>
    <xf numFmtId="10" fontId="2" fillId="0" borderId="0" applyFont="0" applyFill="0" applyBorder="0" applyAlignment="0" applyProtection="0"/>
    <xf numFmtId="172" fontId="2" fillId="0" borderId="0" applyFont="0" applyFill="0" applyBorder="0" applyAlignment="0" applyProtection="0"/>
    <xf numFmtId="173" fontId="2" fillId="0" borderId="0" applyFont="0" applyFill="0" applyBorder="0" applyAlignment="0" applyProtection="0"/>
    <xf numFmtId="0" fontId="9" fillId="0" borderId="0"/>
    <xf numFmtId="164" fontId="7" fillId="0" borderId="0" applyFont="0" applyFill="0" applyBorder="0" applyAlignment="0" applyProtection="0"/>
    <xf numFmtId="165" fontId="7" fillId="0" borderId="0" applyFont="0" applyFill="0" applyBorder="0" applyAlignment="0" applyProtection="0"/>
    <xf numFmtId="44" fontId="16" fillId="0" borderId="0" applyFont="0" applyFill="0" applyBorder="0" applyAlignment="0" applyProtection="0"/>
    <xf numFmtId="0" fontId="2" fillId="0" borderId="0"/>
    <xf numFmtId="0" fontId="2" fillId="0" borderId="0"/>
    <xf numFmtId="176" fontId="11" fillId="0" borderId="0" applyNumberFormat="0">
      <alignment horizontal="center"/>
    </xf>
    <xf numFmtId="0" fontId="15" fillId="0" borderId="0" applyFill="0" applyBorder="0" applyAlignment="0"/>
    <xf numFmtId="0" fontId="2" fillId="0" borderId="0" applyFill="0" applyBorder="0" applyAlignment="0"/>
    <xf numFmtId="0" fontId="2" fillId="0" borderId="0" applyFill="0" applyBorder="0" applyAlignment="0"/>
    <xf numFmtId="0" fontId="2" fillId="0" borderId="0" applyFill="0" applyBorder="0" applyAlignment="0"/>
    <xf numFmtId="0" fontId="2" fillId="0" borderId="0" applyFill="0" applyBorder="0" applyAlignment="0"/>
    <xf numFmtId="0" fontId="15" fillId="0" borderId="0" applyFill="0" applyBorder="0" applyAlignment="0"/>
    <xf numFmtId="0" fontId="2" fillId="0" borderId="0" applyFill="0" applyBorder="0" applyAlignment="0"/>
    <xf numFmtId="0" fontId="2" fillId="0" borderId="0" applyFill="0" applyBorder="0" applyAlignment="0"/>
    <xf numFmtId="0" fontId="2" fillId="0" borderId="0" applyFont="0" applyFill="0" applyBorder="0" applyAlignment="0" applyProtection="0"/>
    <xf numFmtId="0" fontId="2" fillId="0" borderId="0" applyFont="0" applyFill="0" applyBorder="0" applyAlignment="0" applyProtection="0"/>
    <xf numFmtId="14" fontId="15" fillId="0" borderId="0" applyFill="0" applyBorder="0" applyAlignment="0"/>
    <xf numFmtId="0" fontId="41" fillId="0" borderId="0" applyFill="0" applyBorder="0" applyAlignment="0"/>
    <xf numFmtId="0" fontId="2" fillId="0" borderId="0" applyFill="0" applyBorder="0" applyAlignment="0"/>
    <xf numFmtId="0" fontId="41" fillId="0" borderId="0" applyFill="0" applyBorder="0" applyAlignment="0"/>
    <xf numFmtId="0" fontId="2" fillId="0" borderId="0" applyFill="0" applyBorder="0" applyAlignment="0"/>
    <xf numFmtId="0" fontId="2" fillId="0" borderId="0" applyFill="0" applyBorder="0" applyAlignment="0"/>
    <xf numFmtId="0" fontId="12" fillId="0" borderId="18" applyNumberFormat="0" applyAlignment="0" applyProtection="0">
      <alignment horizontal="left" vertical="center"/>
    </xf>
    <xf numFmtId="0" fontId="12" fillId="0" borderId="6">
      <alignment horizontal="left" vertical="center"/>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3" fillId="0" borderId="0" applyFill="0" applyBorder="0" applyAlignment="0"/>
    <xf numFmtId="0" fontId="2" fillId="0" borderId="0" applyFill="0" applyBorder="0" applyAlignment="0"/>
    <xf numFmtId="0" fontId="43" fillId="0" borderId="0" applyFill="0" applyBorder="0" applyAlignment="0"/>
    <xf numFmtId="0" fontId="2" fillId="0" borderId="0" applyFill="0" applyBorder="0" applyAlignment="0"/>
    <xf numFmtId="0" fontId="2" fillId="0" borderId="0" applyFill="0" applyBorder="0" applyAlignment="0"/>
    <xf numFmtId="177" fontId="2" fillId="0" borderId="0" applyFont="0" applyFill="0" applyBorder="0" applyAlignment="0" applyProtection="0"/>
    <xf numFmtId="178" fontId="2" fillId="0" borderId="0" applyFont="0" applyFill="0" applyBorder="0" applyAlignment="0" applyProtection="0"/>
    <xf numFmtId="42" fontId="2" fillId="0" borderId="0" applyFont="0" applyFill="0" applyBorder="0" applyAlignment="0" applyProtection="0"/>
    <xf numFmtId="44" fontId="2" fillId="0" borderId="0" applyFont="0" applyFill="0" applyBorder="0" applyAlignment="0" applyProtection="0"/>
    <xf numFmtId="0" fontId="2" fillId="0" borderId="0" applyFont="0" applyFill="0" applyBorder="0" applyAlignment="0" applyProtection="0"/>
    <xf numFmtId="17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2" fillId="0" borderId="0" applyFill="0" applyBorder="0" applyAlignment="0"/>
    <xf numFmtId="0" fontId="2" fillId="0" borderId="0" applyFill="0" applyBorder="0" applyAlignment="0"/>
    <xf numFmtId="0" fontId="32" fillId="0" borderId="0" applyFill="0" applyBorder="0" applyAlignment="0"/>
    <xf numFmtId="0" fontId="2" fillId="0" borderId="0" applyFill="0" applyBorder="0" applyAlignment="0"/>
    <xf numFmtId="0" fontId="2" fillId="0" borderId="0" applyFill="0" applyBorder="0" applyAlignment="0"/>
    <xf numFmtId="49" fontId="15" fillId="0" borderId="0" applyFill="0" applyBorder="0" applyAlignment="0"/>
    <xf numFmtId="0" fontId="2" fillId="0" borderId="0" applyFill="0" applyBorder="0" applyAlignment="0"/>
    <xf numFmtId="0" fontId="2" fillId="0" borderId="0" applyFill="0" applyBorder="0" applyAlignment="0"/>
    <xf numFmtId="0" fontId="1" fillId="0" borderId="0"/>
  </cellStyleXfs>
  <cellXfs count="450">
    <xf numFmtId="0" fontId="0" fillId="0" borderId="0" xfId="0"/>
    <xf numFmtId="0" fontId="0" fillId="3" borderId="3" xfId="0" applyFill="1" applyBorder="1" applyAlignment="1">
      <alignment horizontal="center"/>
    </xf>
    <xf numFmtId="0" fontId="0" fillId="3" borderId="4" xfId="0" applyFill="1" applyBorder="1" applyAlignment="1">
      <alignment horizontal="center"/>
    </xf>
    <xf numFmtId="0" fontId="0" fillId="3" borderId="5" xfId="0" applyFill="1" applyBorder="1" applyAlignment="1">
      <alignment horizontal="center"/>
    </xf>
    <xf numFmtId="0" fontId="0" fillId="0" borderId="0" xfId="0" applyBorder="1"/>
    <xf numFmtId="0" fontId="0" fillId="0" borderId="0" xfId="0" applyFill="1" applyBorder="1"/>
    <xf numFmtId="0" fontId="1" fillId="0" borderId="0" xfId="0" applyFont="1"/>
    <xf numFmtId="0" fontId="1" fillId="0" borderId="0" xfId="0" applyFont="1" applyBorder="1"/>
    <xf numFmtId="0" fontId="0" fillId="0" borderId="0" xfId="0" applyFill="1"/>
    <xf numFmtId="0" fontId="0" fillId="0" borderId="0" xfId="0" applyAlignment="1">
      <alignment horizontal="left" vertical="top" wrapText="1"/>
    </xf>
    <xf numFmtId="0" fontId="0" fillId="0" borderId="0" xfId="0" applyBorder="1" applyAlignment="1">
      <alignment horizontal="center"/>
    </xf>
    <xf numFmtId="0" fontId="0" fillId="0" borderId="0" xfId="0" applyBorder="1" applyAlignment="1">
      <alignment horizontal="left"/>
    </xf>
    <xf numFmtId="0" fontId="22" fillId="0" borderId="13" xfId="0" applyFont="1" applyBorder="1" applyAlignment="1">
      <alignment horizontal="center"/>
    </xf>
    <xf numFmtId="0" fontId="10" fillId="0" borderId="11" xfId="0" applyFont="1" applyBorder="1" applyAlignment="1">
      <alignment horizontal="center"/>
    </xf>
    <xf numFmtId="0" fontId="3" fillId="0" borderId="0" xfId="0" applyFont="1" applyFill="1" applyBorder="1"/>
    <xf numFmtId="0" fontId="3" fillId="0" borderId="0" xfId="0" applyFont="1" applyFill="1" applyBorder="1" applyAlignment="1">
      <alignment wrapText="1"/>
    </xf>
    <xf numFmtId="0" fontId="10" fillId="0" borderId="3" xfId="0" applyFont="1" applyBorder="1" applyAlignment="1">
      <alignment horizontal="center"/>
    </xf>
    <xf numFmtId="0" fontId="24" fillId="0" borderId="69" xfId="0" applyFont="1" applyBorder="1" applyAlignment="1">
      <alignment horizontal="centerContinuous"/>
    </xf>
    <xf numFmtId="0" fontId="10" fillId="0" borderId="0" xfId="0" applyFont="1" applyBorder="1" applyAlignment="1">
      <alignment horizontal="centerContinuous"/>
    </xf>
    <xf numFmtId="0" fontId="25" fillId="0" borderId="73" xfId="0" applyFont="1" applyBorder="1" applyAlignment="1" applyProtection="1">
      <alignment horizontal="center" vertical="center"/>
    </xf>
    <xf numFmtId="0" fontId="10" fillId="0" borderId="0" xfId="0" applyFont="1" applyBorder="1" applyAlignment="1">
      <alignment horizontal="center" wrapText="1"/>
    </xf>
    <xf numFmtId="0" fontId="0" fillId="0" borderId="48" xfId="0" applyBorder="1"/>
    <xf numFmtId="0" fontId="27" fillId="0" borderId="1" xfId="0" applyFont="1" applyBorder="1" applyAlignment="1">
      <alignment horizontal="center"/>
    </xf>
    <xf numFmtId="1" fontId="2" fillId="0" borderId="1" xfId="0" applyNumberFormat="1" applyFont="1" applyBorder="1" applyAlignment="1" applyProtection="1">
      <alignment horizontal="center"/>
      <protection locked="0"/>
    </xf>
    <xf numFmtId="0" fontId="2" fillId="0" borderId="1" xfId="0" applyFont="1" applyBorder="1" applyAlignment="1" applyProtection="1">
      <alignment horizontal="center"/>
      <protection locked="0"/>
    </xf>
    <xf numFmtId="0" fontId="2" fillId="0" borderId="14" xfId="0" applyFont="1" applyBorder="1" applyAlignment="1" applyProtection="1">
      <alignment horizontal="center"/>
      <protection locked="0"/>
    </xf>
    <xf numFmtId="0" fontId="2" fillId="0" borderId="77" xfId="0" applyFont="1" applyBorder="1" applyAlignment="1" applyProtection="1">
      <alignment horizontal="center"/>
    </xf>
    <xf numFmtId="0" fontId="2" fillId="0" borderId="4" xfId="0" applyFont="1" applyBorder="1" applyAlignment="1" applyProtection="1">
      <alignment horizontal="center"/>
      <protection locked="0"/>
    </xf>
    <xf numFmtId="0" fontId="2" fillId="0" borderId="77" xfId="0" applyFont="1" applyBorder="1" applyAlignment="1">
      <alignment horizontal="center"/>
    </xf>
    <xf numFmtId="175" fontId="1" fillId="0" borderId="0" xfId="0" applyNumberFormat="1" applyFont="1" applyAlignment="1">
      <alignment horizontal="left"/>
    </xf>
    <xf numFmtId="175" fontId="1" fillId="0" borderId="0" xfId="0" applyNumberFormat="1" applyFont="1" applyAlignment="1">
      <alignment horizontal="left" vertical="top" wrapText="1"/>
    </xf>
    <xf numFmtId="0" fontId="27" fillId="0" borderId="1" xfId="0" applyFont="1" applyBorder="1" applyAlignment="1">
      <alignment horizontal="left" vertical="top" wrapText="1"/>
    </xf>
    <xf numFmtId="175" fontId="1" fillId="0" borderId="0" xfId="0" applyNumberFormat="1" applyFont="1" applyAlignment="1">
      <alignment horizontal="center"/>
    </xf>
    <xf numFmtId="0" fontId="25" fillId="0" borderId="82" xfId="0" applyFont="1" applyBorder="1" applyAlignment="1" applyProtection="1">
      <alignment horizontal="center" vertical="center"/>
      <protection locked="0"/>
    </xf>
    <xf numFmtId="0" fontId="15" fillId="0" borderId="82" xfId="0" applyFont="1" applyBorder="1" applyAlignment="1">
      <alignment horizontal="center" vertical="top" wrapText="1"/>
    </xf>
    <xf numFmtId="0" fontId="18" fillId="0" borderId="0" xfId="0" applyFont="1" applyBorder="1" applyAlignment="1">
      <alignment horizontal="left" vertical="top"/>
    </xf>
    <xf numFmtId="0" fontId="0" fillId="0" borderId="0" xfId="0" applyBorder="1" applyAlignment="1">
      <alignment horizontal="center" vertical="top"/>
    </xf>
    <xf numFmtId="0" fontId="3" fillId="0" borderId="0" xfId="0" applyFont="1"/>
    <xf numFmtId="0" fontId="3" fillId="0" borderId="0" xfId="0" applyFont="1" applyBorder="1"/>
    <xf numFmtId="0" fontId="32" fillId="0" borderId="0" xfId="0" applyFont="1"/>
    <xf numFmtId="0" fontId="3" fillId="0" borderId="0" xfId="0" applyFont="1" applyAlignment="1">
      <alignment horizontal="left" vertical="top" wrapText="1"/>
    </xf>
    <xf numFmtId="0" fontId="3" fillId="0" borderId="36" xfId="0" applyFont="1" applyBorder="1" applyAlignment="1">
      <alignment horizontal="center" vertical="top" wrapText="1"/>
    </xf>
    <xf numFmtId="0" fontId="3" fillId="0" borderId="37" xfId="0" applyFont="1" applyBorder="1" applyAlignment="1">
      <alignment horizontal="center" vertical="top" wrapText="1"/>
    </xf>
    <xf numFmtId="0" fontId="3" fillId="0" borderId="94" xfId="0" applyFont="1" applyBorder="1" applyAlignment="1">
      <alignment horizontal="center" vertical="top" wrapText="1"/>
    </xf>
    <xf numFmtId="0" fontId="3" fillId="0" borderId="35" xfId="0" applyFont="1" applyBorder="1" applyAlignment="1">
      <alignment horizontal="center" vertical="top" wrapText="1"/>
    </xf>
    <xf numFmtId="0" fontId="3" fillId="0" borderId="35" xfId="0" applyFont="1" applyFill="1" applyBorder="1" applyAlignment="1">
      <alignment horizontal="center" vertical="top" wrapText="1"/>
    </xf>
    <xf numFmtId="0" fontId="0" fillId="0" borderId="39" xfId="0" applyBorder="1" applyAlignment="1">
      <alignment horizontal="center"/>
    </xf>
    <xf numFmtId="1" fontId="0" fillId="0" borderId="38" xfId="0" applyNumberFormat="1" applyBorder="1" applyAlignment="1" applyProtection="1">
      <alignment horizontal="center" vertical="top"/>
      <protection locked="0"/>
    </xf>
    <xf numFmtId="1" fontId="0" fillId="0" borderId="95" xfId="0" applyNumberFormat="1" applyBorder="1" applyAlignment="1" applyProtection="1">
      <alignment horizontal="center" vertical="top"/>
      <protection locked="0"/>
    </xf>
    <xf numFmtId="1" fontId="0" fillId="0" borderId="10" xfId="0" applyNumberFormat="1" applyBorder="1" applyAlignment="1" applyProtection="1">
      <alignment horizontal="center" vertical="top"/>
      <protection locked="0"/>
    </xf>
    <xf numFmtId="1" fontId="0" fillId="0" borderId="13" xfId="0" applyNumberFormat="1" applyBorder="1" applyAlignment="1" applyProtection="1">
      <alignment horizontal="center" vertical="top"/>
      <protection locked="0"/>
    </xf>
    <xf numFmtId="1" fontId="0" fillId="0" borderId="13" xfId="0" applyNumberFormat="1" applyFill="1" applyBorder="1" applyAlignment="1" applyProtection="1">
      <alignment horizontal="center" vertical="top"/>
      <protection locked="0"/>
    </xf>
    <xf numFmtId="0" fontId="0" fillId="0" borderId="40" xfId="0" applyBorder="1" applyAlignment="1">
      <alignment horizontal="center"/>
    </xf>
    <xf numFmtId="1" fontId="0" fillId="0" borderId="33" xfId="0" applyNumberFormat="1" applyBorder="1" applyAlignment="1" applyProtection="1">
      <alignment horizontal="center" vertical="top"/>
      <protection locked="0"/>
    </xf>
    <xf numFmtId="1" fontId="0" fillId="0" borderId="34" xfId="0" applyNumberFormat="1" applyBorder="1" applyAlignment="1" applyProtection="1">
      <alignment horizontal="center" vertical="top"/>
      <protection locked="0"/>
    </xf>
    <xf numFmtId="1" fontId="0" fillId="0" borderId="12" xfId="0" applyNumberFormat="1" applyBorder="1" applyAlignment="1" applyProtection="1">
      <alignment horizontal="center" vertical="top"/>
      <protection locked="0"/>
    </xf>
    <xf numFmtId="1" fontId="0" fillId="0" borderId="1" xfId="0" applyNumberFormat="1" applyBorder="1" applyAlignment="1" applyProtection="1">
      <alignment horizontal="center" vertical="top"/>
      <protection locked="0"/>
    </xf>
    <xf numFmtId="1" fontId="0" fillId="0" borderId="1" xfId="0" applyNumberFormat="1" applyFill="1" applyBorder="1" applyAlignment="1" applyProtection="1">
      <alignment horizontal="center" vertical="top"/>
      <protection locked="0"/>
    </xf>
    <xf numFmtId="0" fontId="0" fillId="0" borderId="42" xfId="0" applyBorder="1" applyAlignment="1">
      <alignment horizontal="center"/>
    </xf>
    <xf numFmtId="1" fontId="0" fillId="0" borderId="36" xfId="0" applyNumberFormat="1" applyBorder="1" applyAlignment="1" applyProtection="1">
      <alignment horizontal="center" vertical="top"/>
      <protection locked="0"/>
    </xf>
    <xf numFmtId="1" fontId="0" fillId="0" borderId="37" xfId="0" applyNumberFormat="1" applyBorder="1" applyAlignment="1" applyProtection="1">
      <alignment horizontal="center" vertical="top"/>
      <protection locked="0"/>
    </xf>
    <xf numFmtId="1" fontId="0" fillId="0" borderId="94" xfId="0" applyNumberFormat="1" applyBorder="1" applyAlignment="1" applyProtection="1">
      <alignment horizontal="center" vertical="top"/>
      <protection locked="0"/>
    </xf>
    <xf numFmtId="1" fontId="0" fillId="0" borderId="35" xfId="0" applyNumberFormat="1" applyBorder="1" applyAlignment="1" applyProtection="1">
      <alignment horizontal="center" vertical="top"/>
      <protection locked="0"/>
    </xf>
    <xf numFmtId="1" fontId="0" fillId="0" borderId="35" xfId="0" applyNumberFormat="1" applyFill="1" applyBorder="1" applyAlignment="1" applyProtection="1">
      <alignment horizontal="center" vertical="top"/>
      <protection locked="0"/>
    </xf>
    <xf numFmtId="0" fontId="0" fillId="0" borderId="39" xfId="0" applyFill="1" applyBorder="1" applyAlignment="1">
      <alignment horizontal="center"/>
    </xf>
    <xf numFmtId="1" fontId="0" fillId="0" borderId="38" xfId="0" applyNumberFormat="1" applyFill="1" applyBorder="1" applyAlignment="1" applyProtection="1">
      <alignment horizontal="center" vertical="top"/>
      <protection locked="0"/>
    </xf>
    <xf numFmtId="1" fontId="0" fillId="0" borderId="95" xfId="0" applyNumberFormat="1" applyFill="1" applyBorder="1" applyAlignment="1" applyProtection="1">
      <alignment horizontal="center" vertical="top"/>
      <protection locked="0"/>
    </xf>
    <xf numFmtId="1" fontId="0" fillId="0" borderId="10" xfId="0" applyNumberFormat="1" applyFill="1" applyBorder="1" applyAlignment="1" applyProtection="1">
      <alignment horizontal="center" vertical="top"/>
      <protection locked="0"/>
    </xf>
    <xf numFmtId="0" fontId="0" fillId="0" borderId="40" xfId="0" applyFill="1" applyBorder="1" applyAlignment="1">
      <alignment horizontal="center"/>
    </xf>
    <xf numFmtId="1" fontId="0" fillId="0" borderId="96" xfId="0" applyNumberFormat="1" applyFill="1" applyBorder="1" applyAlignment="1" applyProtection="1">
      <alignment horizontal="center" vertical="top"/>
      <protection locked="0"/>
    </xf>
    <xf numFmtId="1" fontId="0" fillId="0" borderId="97" xfId="0" applyNumberFormat="1" applyFill="1" applyBorder="1" applyAlignment="1" applyProtection="1">
      <alignment horizontal="center" vertical="top"/>
      <protection locked="0"/>
    </xf>
    <xf numFmtId="1" fontId="0" fillId="0" borderId="12" xfId="0" applyNumberFormat="1" applyFill="1" applyBorder="1" applyAlignment="1" applyProtection="1">
      <alignment horizontal="center" vertical="top"/>
      <protection locked="0"/>
    </xf>
    <xf numFmtId="1" fontId="0" fillId="0" borderId="34" xfId="0" applyNumberFormat="1" applyFill="1" applyBorder="1" applyAlignment="1" applyProtection="1">
      <alignment horizontal="center" vertical="top"/>
      <protection locked="0"/>
    </xf>
    <xf numFmtId="0" fontId="0" fillId="0" borderId="42" xfId="0" applyFill="1" applyBorder="1" applyAlignment="1">
      <alignment horizontal="center"/>
    </xf>
    <xf numFmtId="1" fontId="0" fillId="0" borderId="36" xfId="0" applyNumberFormat="1" applyFill="1" applyBorder="1" applyAlignment="1" applyProtection="1">
      <alignment horizontal="center" vertical="top"/>
      <protection locked="0"/>
    </xf>
    <xf numFmtId="1" fontId="0" fillId="0" borderId="37" xfId="0" applyNumberFormat="1" applyFill="1" applyBorder="1" applyAlignment="1" applyProtection="1">
      <alignment horizontal="center" vertical="top"/>
      <protection locked="0"/>
    </xf>
    <xf numFmtId="1" fontId="0" fillId="0" borderId="94" xfId="0" applyNumberFormat="1" applyFill="1" applyBorder="1" applyAlignment="1" applyProtection="1">
      <alignment horizontal="center" vertical="top"/>
      <protection locked="0"/>
    </xf>
    <xf numFmtId="0" fontId="0" fillId="0" borderId="23" xfId="0" applyBorder="1"/>
    <xf numFmtId="0" fontId="0" fillId="0" borderId="24" xfId="0" applyBorder="1"/>
    <xf numFmtId="1" fontId="34" fillId="0" borderId="0" xfId="0" applyNumberFormat="1" applyFont="1" applyProtection="1"/>
    <xf numFmtId="0" fontId="34" fillId="0" borderId="0" xfId="0" applyFont="1" applyProtection="1"/>
    <xf numFmtId="0" fontId="37" fillId="0" borderId="0" xfId="0" applyFont="1" applyBorder="1" applyAlignment="1">
      <alignment horizontal="center"/>
    </xf>
    <xf numFmtId="0" fontId="27" fillId="0" borderId="0" xfId="0" applyFont="1" applyBorder="1" applyAlignment="1">
      <alignment horizontal="left" vertical="top" wrapText="1"/>
    </xf>
    <xf numFmtId="0" fontId="25" fillId="0" borderId="0" xfId="0" applyFont="1" applyBorder="1" applyAlignment="1">
      <alignment horizontal="center"/>
    </xf>
    <xf numFmtId="0" fontId="26" fillId="0" borderId="0" xfId="0" applyFont="1" applyBorder="1" applyAlignment="1">
      <alignment horizontal="center"/>
    </xf>
    <xf numFmtId="0" fontId="25" fillId="0" borderId="19" xfId="0" applyFont="1" applyBorder="1" applyAlignment="1">
      <alignment horizontal="center"/>
    </xf>
    <xf numFmtId="0" fontId="39" fillId="0" borderId="19" xfId="0" applyFont="1" applyFill="1" applyBorder="1" applyAlignment="1">
      <alignment horizontal="center"/>
    </xf>
    <xf numFmtId="0" fontId="37" fillId="0" borderId="20" xfId="0" applyFont="1" applyBorder="1" applyAlignment="1">
      <alignment horizontal="center"/>
    </xf>
    <xf numFmtId="0" fontId="37" fillId="0" borderId="24" xfId="0" applyFont="1" applyBorder="1" applyAlignment="1">
      <alignment horizontal="center"/>
    </xf>
    <xf numFmtId="0" fontId="25" fillId="0" borderId="2" xfId="0" applyFont="1" applyBorder="1" applyAlignment="1">
      <alignment horizontal="center"/>
    </xf>
    <xf numFmtId="0" fontId="37" fillId="0" borderId="22" xfId="0" applyFont="1" applyBorder="1" applyAlignment="1">
      <alignment horizontal="center"/>
    </xf>
    <xf numFmtId="0" fontId="23" fillId="0" borderId="0" xfId="0" applyFont="1" applyBorder="1" applyAlignment="1">
      <alignment horizontal="left" vertical="top" wrapText="1"/>
    </xf>
    <xf numFmtId="0" fontId="2" fillId="0" borderId="41" xfId="0" applyFont="1" applyBorder="1" applyAlignment="1">
      <alignment horizontal="center"/>
    </xf>
    <xf numFmtId="0" fontId="0" fillId="0" borderId="98" xfId="0" applyBorder="1" applyAlignment="1" applyProtection="1">
      <alignment horizontal="center"/>
    </xf>
    <xf numFmtId="9" fontId="0" fillId="0" borderId="98" xfId="0" applyNumberFormat="1" applyBorder="1" applyAlignment="1" applyProtection="1">
      <alignment horizontal="center"/>
    </xf>
    <xf numFmtId="44" fontId="0" fillId="0" borderId="0" xfId="18" applyFont="1"/>
    <xf numFmtId="9" fontId="0" fillId="0" borderId="0" xfId="0" applyNumberFormat="1" applyBorder="1" applyAlignment="1" applyProtection="1">
      <alignment horizontal="center"/>
    </xf>
    <xf numFmtId="0" fontId="0" fillId="0" borderId="0" xfId="0" applyNumberFormat="1" applyBorder="1" applyAlignment="1" applyProtection="1">
      <alignment horizontal="center"/>
    </xf>
    <xf numFmtId="9" fontId="0" fillId="0" borderId="106" xfId="0" applyNumberFormat="1" applyBorder="1" applyAlignment="1">
      <alignment horizontal="center"/>
    </xf>
    <xf numFmtId="0" fontId="15" fillId="0" borderId="0" xfId="0" applyFont="1" applyBorder="1" applyAlignment="1">
      <alignment horizontal="center" vertical="top" wrapText="1"/>
    </xf>
    <xf numFmtId="0" fontId="30" fillId="0" borderId="0" xfId="0" applyFont="1" applyBorder="1" applyAlignment="1">
      <alignment horizontal="center" vertical="top" wrapText="1"/>
    </xf>
    <xf numFmtId="0" fontId="40" fillId="0" borderId="0" xfId="20" applyFont="1"/>
    <xf numFmtId="0" fontId="2" fillId="0" borderId="0" xfId="20"/>
    <xf numFmtId="0" fontId="2" fillId="0" borderId="0" xfId="20" applyAlignment="1">
      <alignment horizontal="center" vertical="center"/>
    </xf>
    <xf numFmtId="14" fontId="2" fillId="0" borderId="0" xfId="20" applyNumberFormat="1" applyAlignment="1">
      <alignment horizontal="center" vertical="center"/>
    </xf>
    <xf numFmtId="0" fontId="2" fillId="0" borderId="0" xfId="20" applyFont="1" applyAlignment="1">
      <alignment vertical="center" wrapText="1"/>
    </xf>
    <xf numFmtId="0" fontId="10" fillId="0" borderId="109" xfId="0" applyFont="1" applyBorder="1" applyAlignment="1">
      <alignment horizontal="center" wrapText="1"/>
    </xf>
    <xf numFmtId="0" fontId="10" fillId="0" borderId="1" xfId="0" applyFont="1" applyBorder="1" applyAlignment="1" applyProtection="1">
      <alignment horizontal="center" vertical="center"/>
      <protection locked="0"/>
    </xf>
    <xf numFmtId="0" fontId="10" fillId="0" borderId="49" xfId="0" applyFont="1" applyBorder="1" applyAlignment="1" applyProtection="1">
      <alignment horizontal="center" vertical="center"/>
      <protection locked="0"/>
    </xf>
    <xf numFmtId="0" fontId="10" fillId="0" borderId="56" xfId="0" applyFont="1" applyBorder="1" applyAlignment="1" applyProtection="1">
      <alignment horizontal="center" vertical="center"/>
      <protection locked="0"/>
    </xf>
    <xf numFmtId="0" fontId="27" fillId="0" borderId="1" xfId="0" applyFont="1" applyBorder="1" applyAlignment="1">
      <alignment horizontal="center" vertical="center" wrapText="1"/>
    </xf>
    <xf numFmtId="0" fontId="27" fillId="0" borderId="56" xfId="0" applyFont="1" applyBorder="1" applyAlignment="1">
      <alignment horizontal="center" vertical="center" wrapText="1"/>
    </xf>
    <xf numFmtId="0" fontId="2" fillId="0" borderId="0" xfId="20" applyAlignment="1">
      <alignment horizontal="center"/>
    </xf>
    <xf numFmtId="0" fontId="2" fillId="0" borderId="0" xfId="20" applyAlignment="1">
      <alignment horizontal="left" wrapText="1"/>
    </xf>
    <xf numFmtId="14" fontId="2" fillId="0" borderId="0" xfId="20" applyNumberFormat="1" applyAlignment="1">
      <alignment horizontal="center"/>
    </xf>
    <xf numFmtId="0" fontId="0" fillId="0" borderId="0" xfId="0" applyAlignment="1">
      <alignment horizontal="right" wrapText="1"/>
    </xf>
    <xf numFmtId="0" fontId="1" fillId="0" borderId="1" xfId="0" applyFont="1" applyBorder="1" applyAlignment="1" applyProtection="1">
      <alignment horizontal="left"/>
      <protection locked="0"/>
    </xf>
    <xf numFmtId="0" fontId="17" fillId="0" borderId="2" xfId="0" applyFont="1" applyBorder="1" applyAlignment="1"/>
    <xf numFmtId="0" fontId="15" fillId="0" borderId="13" xfId="0" applyFont="1" applyBorder="1" applyAlignment="1" applyProtection="1">
      <alignment horizontal="center" vertical="center" shrinkToFit="1"/>
      <protection locked="0"/>
    </xf>
    <xf numFmtId="0" fontId="1" fillId="0" borderId="0" xfId="0" applyFont="1" applyProtection="1"/>
    <xf numFmtId="0" fontId="44" fillId="0" borderId="0" xfId="0" applyFont="1" applyAlignment="1" applyProtection="1"/>
    <xf numFmtId="0" fontId="0" fillId="0" borderId="0" xfId="0" applyAlignment="1" applyProtection="1"/>
    <xf numFmtId="0" fontId="0" fillId="0" borderId="0" xfId="0" applyProtection="1"/>
    <xf numFmtId="0" fontId="1" fillId="0" borderId="0" xfId="0" applyFont="1" applyBorder="1" applyProtection="1"/>
    <xf numFmtId="0" fontId="45" fillId="0" borderId="16" xfId="0" applyFont="1" applyBorder="1" applyAlignment="1" applyProtection="1"/>
    <xf numFmtId="0" fontId="0" fillId="0" borderId="16" xfId="0" applyBorder="1" applyAlignment="1" applyProtection="1"/>
    <xf numFmtId="0" fontId="0" fillId="0" borderId="0" xfId="0" applyBorder="1" applyProtection="1"/>
    <xf numFmtId="0" fontId="10" fillId="0" borderId="1" xfId="0" applyFont="1" applyBorder="1" applyAlignment="1" applyProtection="1">
      <alignment horizontal="center" vertical="center" wrapText="1"/>
      <protection locked="0"/>
    </xf>
    <xf numFmtId="0" fontId="10" fillId="0" borderId="49" xfId="0" applyFont="1" applyBorder="1" applyAlignment="1" applyProtection="1">
      <alignment horizontal="center" vertical="center" wrapText="1"/>
      <protection locked="0"/>
    </xf>
    <xf numFmtId="0" fontId="3" fillId="0" borderId="0" xfId="0" applyFont="1" applyProtection="1"/>
    <xf numFmtId="0" fontId="31" fillId="0" borderId="0" xfId="0" applyFont="1" applyBorder="1" applyAlignment="1" applyProtection="1">
      <alignment horizontal="left"/>
    </xf>
    <xf numFmtId="0" fontId="3" fillId="0" borderId="0" xfId="0" applyFont="1" applyBorder="1" applyProtection="1"/>
    <xf numFmtId="0" fontId="1" fillId="0" borderId="0" xfId="0" applyFont="1" applyBorder="1" applyAlignment="1" applyProtection="1"/>
    <xf numFmtId="0" fontId="1" fillId="0" borderId="0" xfId="0" applyFont="1" applyBorder="1" applyAlignment="1" applyProtection="1">
      <alignment horizontal="left"/>
    </xf>
    <xf numFmtId="0" fontId="32" fillId="0" borderId="0" xfId="0" applyFont="1" applyProtection="1"/>
    <xf numFmtId="2" fontId="0" fillId="0" borderId="0" xfId="0" applyNumberFormat="1" applyProtection="1"/>
    <xf numFmtId="1" fontId="0" fillId="0" borderId="111" xfId="0" applyNumberFormat="1" applyBorder="1" applyAlignment="1">
      <alignment horizontal="center"/>
    </xf>
    <xf numFmtId="1" fontId="0" fillId="0" borderId="110" xfId="0" applyNumberFormat="1" applyBorder="1" applyAlignment="1">
      <alignment horizontal="center"/>
    </xf>
    <xf numFmtId="0" fontId="0" fillId="0" borderId="98" xfId="0" applyBorder="1" applyAlignment="1" applyProtection="1">
      <alignment horizontal="center"/>
      <protection locked="0"/>
    </xf>
    <xf numFmtId="0" fontId="31" fillId="0" borderId="0" xfId="0" applyFont="1" applyBorder="1" applyAlignment="1" applyProtection="1">
      <alignment horizontal="right"/>
    </xf>
    <xf numFmtId="0" fontId="17" fillId="0" borderId="2" xfId="0" applyFont="1" applyBorder="1" applyAlignment="1" applyProtection="1"/>
    <xf numFmtId="0" fontId="2" fillId="0" borderId="0" xfId="20" applyAlignment="1">
      <alignment wrapText="1"/>
    </xf>
    <xf numFmtId="0" fontId="0" fillId="0" borderId="7" xfId="0" applyBorder="1" applyAlignment="1">
      <alignment vertical="center" wrapText="1"/>
    </xf>
    <xf numFmtId="0" fontId="0" fillId="0" borderId="8" xfId="0" applyBorder="1" applyAlignment="1">
      <alignment vertical="center" wrapText="1"/>
    </xf>
    <xf numFmtId="0" fontId="0" fillId="0" borderId="0" xfId="0" applyBorder="1" applyAlignment="1">
      <alignment vertical="center" wrapText="1"/>
    </xf>
    <xf numFmtId="0" fontId="0" fillId="0" borderId="15"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15" fillId="0" borderId="85" xfId="0" applyFont="1" applyBorder="1" applyAlignment="1">
      <alignment horizontal="center" vertical="top" wrapText="1"/>
    </xf>
    <xf numFmtId="0" fontId="15" fillId="0" borderId="82" xfId="0" applyFont="1" applyBorder="1" applyAlignment="1">
      <alignment horizontal="center" vertical="top" wrapText="1"/>
    </xf>
    <xf numFmtId="0" fontId="15" fillId="0" borderId="83" xfId="0" applyFont="1" applyBorder="1" applyAlignment="1">
      <alignment horizontal="center" vertical="top" wrapText="1"/>
    </xf>
    <xf numFmtId="0" fontId="19" fillId="4" borderId="45" xfId="0" applyFont="1" applyFill="1" applyBorder="1" applyAlignment="1">
      <alignment horizontal="center" vertical="center" wrapText="1"/>
    </xf>
    <xf numFmtId="0" fontId="19" fillId="4" borderId="46" xfId="0" applyFont="1" applyFill="1" applyBorder="1" applyAlignment="1">
      <alignment horizontal="center" vertical="center" wrapText="1"/>
    </xf>
    <xf numFmtId="0" fontId="19" fillId="4" borderId="47" xfId="0" applyFont="1" applyFill="1" applyBorder="1" applyAlignment="1">
      <alignment horizontal="center" vertical="center" wrapText="1"/>
    </xf>
    <xf numFmtId="0" fontId="18" fillId="0" borderId="84" xfId="0" applyFont="1" applyBorder="1" applyAlignment="1">
      <alignment horizontal="center" vertical="top"/>
    </xf>
    <xf numFmtId="0" fontId="18" fillId="0" borderId="7" xfId="0" applyFont="1" applyBorder="1" applyAlignment="1">
      <alignment horizontal="center" vertical="top"/>
    </xf>
    <xf numFmtId="0" fontId="18" fillId="0" borderId="86" xfId="0" applyFont="1" applyBorder="1" applyAlignment="1">
      <alignment horizontal="center" vertical="top"/>
    </xf>
    <xf numFmtId="0" fontId="18" fillId="0" borderId="87" xfId="0" applyFont="1" applyBorder="1" applyAlignment="1">
      <alignment horizontal="center" vertical="top"/>
    </xf>
    <xf numFmtId="0" fontId="18" fillId="0" borderId="0" xfId="0" applyFont="1" applyBorder="1" applyAlignment="1">
      <alignment horizontal="center" vertical="top"/>
    </xf>
    <xf numFmtId="0" fontId="18" fillId="0" borderId="88" xfId="0" applyFont="1" applyBorder="1" applyAlignment="1">
      <alignment horizontal="center" vertical="top"/>
    </xf>
    <xf numFmtId="0" fontId="18" fillId="0" borderId="72" xfId="0" applyFont="1" applyBorder="1" applyAlignment="1">
      <alignment horizontal="center" vertical="top"/>
    </xf>
    <xf numFmtId="0" fontId="18" fillId="0" borderId="16" xfId="0" applyFont="1" applyBorder="1" applyAlignment="1">
      <alignment horizontal="center" vertical="top"/>
    </xf>
    <xf numFmtId="0" fontId="18" fillId="0" borderId="89" xfId="0" applyFont="1" applyBorder="1" applyAlignment="1">
      <alignment horizontal="center" vertical="top"/>
    </xf>
    <xf numFmtId="0" fontId="29" fillId="0" borderId="57" xfId="0" applyFont="1" applyBorder="1" applyAlignment="1">
      <alignment horizontal="left"/>
    </xf>
    <xf numFmtId="0" fontId="29" fillId="0" borderId="1" xfId="0" applyFont="1" applyBorder="1" applyAlignment="1">
      <alignment horizontal="left"/>
    </xf>
    <xf numFmtId="0" fontId="13" fillId="0" borderId="1" xfId="0" applyFont="1" applyBorder="1" applyAlignment="1" applyProtection="1">
      <alignment horizontal="center"/>
      <protection locked="0"/>
    </xf>
    <xf numFmtId="0" fontId="13" fillId="0" borderId="56" xfId="0" applyFont="1" applyBorder="1" applyAlignment="1" applyProtection="1">
      <alignment horizontal="center"/>
      <protection locked="0"/>
    </xf>
    <xf numFmtId="0" fontId="30" fillId="0" borderId="84" xfId="0" applyFont="1" applyBorder="1" applyAlignment="1">
      <alignment horizontal="left" vertical="top" wrapText="1"/>
    </xf>
    <xf numFmtId="0" fontId="30" fillId="0" borderId="7" xfId="0" applyFont="1" applyBorder="1" applyAlignment="1">
      <alignment horizontal="left" vertical="top" wrapText="1"/>
    </xf>
    <xf numFmtId="0" fontId="30" fillId="0" borderId="86" xfId="0" applyFont="1" applyBorder="1" applyAlignment="1">
      <alignment horizontal="left" vertical="top" wrapText="1"/>
    </xf>
    <xf numFmtId="14" fontId="15" fillId="0" borderId="112" xfId="0" applyNumberFormat="1" applyFont="1" applyBorder="1" applyAlignment="1" applyProtection="1">
      <alignment horizontal="center" vertical="top" wrapText="1"/>
      <protection locked="0"/>
    </xf>
    <xf numFmtId="14" fontId="15" fillId="0" borderId="29" xfId="0" applyNumberFormat="1" applyFont="1" applyBorder="1" applyAlignment="1" applyProtection="1">
      <alignment horizontal="center" vertical="top" wrapText="1"/>
      <protection locked="0"/>
    </xf>
    <xf numFmtId="14" fontId="15" fillId="0" borderId="114" xfId="0" applyNumberFormat="1" applyFont="1" applyBorder="1" applyAlignment="1" applyProtection="1">
      <alignment horizontal="center" vertical="top" wrapText="1"/>
      <protection locked="0"/>
    </xf>
    <xf numFmtId="0" fontId="15" fillId="0" borderId="58" xfId="0" applyFont="1" applyBorder="1" applyAlignment="1" applyProtection="1">
      <alignment horizontal="center" vertical="center" shrinkToFit="1"/>
      <protection locked="0"/>
    </xf>
    <xf numFmtId="0" fontId="15" fillId="0" borderId="13" xfId="0" applyFont="1" applyBorder="1" applyAlignment="1" applyProtection="1">
      <alignment horizontal="center" vertical="center" shrinkToFit="1"/>
      <protection locked="0"/>
    </xf>
    <xf numFmtId="0" fontId="15" fillId="0" borderId="1" xfId="0" applyFont="1" applyBorder="1" applyAlignment="1" applyProtection="1">
      <alignment horizontal="center" vertical="center" shrinkToFit="1"/>
      <protection locked="0"/>
    </xf>
    <xf numFmtId="0" fontId="15" fillId="0" borderId="56" xfId="0" applyFont="1" applyBorder="1" applyAlignment="1" applyProtection="1">
      <alignment horizontal="center" vertical="center" shrinkToFit="1"/>
      <protection locked="0"/>
    </xf>
    <xf numFmtId="0" fontId="15" fillId="0" borderId="11" xfId="0" applyFont="1" applyBorder="1" applyAlignment="1" applyProtection="1">
      <alignment horizontal="center" vertical="top" wrapText="1"/>
    </xf>
    <xf numFmtId="0" fontId="15" fillId="0" borderId="6" xfId="0" applyFont="1" applyBorder="1" applyAlignment="1" applyProtection="1">
      <alignment horizontal="center" vertical="top" wrapText="1"/>
    </xf>
    <xf numFmtId="0" fontId="15" fillId="0" borderId="49" xfId="0" applyFont="1" applyBorder="1" applyAlignment="1" applyProtection="1">
      <alignment horizontal="center" vertical="top" wrapText="1"/>
    </xf>
    <xf numFmtId="0" fontId="15" fillId="0" borderId="67" xfId="0" applyFont="1" applyBorder="1" applyAlignment="1" applyProtection="1">
      <alignment horizontal="left" vertical="top" wrapText="1"/>
    </xf>
    <xf numFmtId="0" fontId="15" fillId="0" borderId="55" xfId="0" applyFont="1" applyBorder="1" applyAlignment="1" applyProtection="1">
      <alignment horizontal="left" vertical="top" wrapText="1"/>
    </xf>
    <xf numFmtId="0" fontId="15" fillId="0" borderId="70" xfId="0" applyFont="1" applyBorder="1" applyAlignment="1" applyProtection="1">
      <alignment horizontal="center" vertical="center" wrapText="1" shrinkToFit="1"/>
      <protection locked="0"/>
    </xf>
    <xf numFmtId="0" fontId="15" fillId="0" borderId="68" xfId="0" applyFont="1" applyBorder="1" applyAlignment="1" applyProtection="1">
      <alignment horizontal="center" vertical="center" wrapText="1" shrinkToFit="1"/>
      <protection locked="0"/>
    </xf>
    <xf numFmtId="0" fontId="15" fillId="0" borderId="5" xfId="0" applyFont="1" applyBorder="1" applyAlignment="1" applyProtection="1">
      <alignment horizontal="center" vertical="center" wrapText="1" shrinkToFit="1"/>
      <protection locked="0"/>
    </xf>
    <xf numFmtId="0" fontId="15" fillId="0" borderId="10" xfId="0" applyFont="1" applyBorder="1" applyAlignment="1" applyProtection="1">
      <alignment horizontal="center" vertical="center" wrapText="1" shrinkToFit="1"/>
      <protection locked="0"/>
    </xf>
    <xf numFmtId="0" fontId="27" fillId="0" borderId="48" xfId="0" applyFont="1" applyBorder="1" applyAlignment="1">
      <alignment horizontal="center"/>
    </xf>
    <xf numFmtId="0" fontId="27" fillId="0" borderId="6" xfId="0" applyFont="1" applyBorder="1" applyAlignment="1">
      <alignment horizontal="center"/>
    </xf>
    <xf numFmtId="0" fontId="27" fillId="0" borderId="12" xfId="0" applyFont="1" applyBorder="1" applyAlignment="1">
      <alignment horizontal="center"/>
    </xf>
    <xf numFmtId="0" fontId="27" fillId="0" borderId="1" xfId="0" applyFont="1" applyBorder="1" applyAlignment="1">
      <alignment horizontal="center" wrapText="1"/>
    </xf>
    <xf numFmtId="0" fontId="27" fillId="0" borderId="56" xfId="0" applyFont="1" applyBorder="1" applyAlignment="1">
      <alignment horizontal="center" wrapText="1"/>
    </xf>
    <xf numFmtId="0" fontId="14" fillId="0" borderId="48" xfId="0" applyFont="1" applyBorder="1" applyAlignment="1">
      <alignment horizontal="left" wrapText="1"/>
    </xf>
    <xf numFmtId="0" fontId="14" fillId="0" borderId="6" xfId="0" applyFont="1" applyBorder="1" applyAlignment="1">
      <alignment horizontal="left" wrapText="1"/>
    </xf>
    <xf numFmtId="0" fontId="14" fillId="0" borderId="49" xfId="0" applyFont="1" applyBorder="1" applyAlignment="1">
      <alignment horizontal="left" wrapText="1"/>
    </xf>
    <xf numFmtId="0" fontId="3" fillId="0" borderId="48" xfId="0" applyFont="1" applyBorder="1" applyAlignment="1">
      <alignment vertical="top" wrapText="1"/>
    </xf>
    <xf numFmtId="0" fontId="3" fillId="0" borderId="6" xfId="0" applyFont="1" applyBorder="1" applyAlignment="1">
      <alignment vertical="top" wrapText="1"/>
    </xf>
    <xf numFmtId="0" fontId="3" fillId="0" borderId="12" xfId="0" applyFont="1" applyBorder="1" applyAlignment="1">
      <alignment vertical="top" wrapText="1"/>
    </xf>
    <xf numFmtId="0" fontId="3" fillId="0" borderId="48"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12" xfId="0" applyFont="1" applyFill="1" applyBorder="1" applyAlignment="1">
      <alignment horizontal="left" vertical="top" wrapText="1"/>
    </xf>
    <xf numFmtId="0" fontId="23" fillId="0" borderId="67" xfId="0" applyFont="1" applyBorder="1" applyAlignment="1">
      <alignment horizontal="left" vertical="top" wrapText="1"/>
    </xf>
    <xf numFmtId="0" fontId="23" fillId="0" borderId="68" xfId="0" applyFont="1" applyBorder="1" applyAlignment="1">
      <alignment horizontal="left" vertical="top" wrapText="1"/>
    </xf>
    <xf numFmtId="0" fontId="23" fillId="0" borderId="72" xfId="0" applyFont="1" applyBorder="1" applyAlignment="1">
      <alignment horizontal="left" vertical="top" wrapText="1"/>
    </xf>
    <xf numFmtId="0" fontId="23" fillId="0" borderId="81" xfId="0" applyFont="1" applyBorder="1" applyAlignment="1">
      <alignment horizontal="left" vertical="top" wrapText="1"/>
    </xf>
    <xf numFmtId="0" fontId="4" fillId="0" borderId="70" xfId="0" applyFont="1" applyBorder="1" applyAlignment="1">
      <alignment horizontal="center"/>
    </xf>
    <xf numFmtId="0" fontId="4" fillId="0" borderId="19" xfId="0" applyFont="1" applyBorder="1" applyAlignment="1">
      <alignment horizontal="center"/>
    </xf>
    <xf numFmtId="0" fontId="4" fillId="0" borderId="71" xfId="0" applyFont="1" applyBorder="1" applyAlignment="1">
      <alignment horizontal="center"/>
    </xf>
    <xf numFmtId="0" fontId="26" fillId="0" borderId="82" xfId="0" applyFont="1" applyBorder="1" applyAlignment="1" applyProtection="1">
      <alignment horizontal="center" vertical="center"/>
      <protection locked="0"/>
    </xf>
    <xf numFmtId="0" fontId="26" fillId="0" borderId="83" xfId="0" applyFont="1" applyBorder="1" applyAlignment="1" applyProtection="1">
      <alignment horizontal="center" vertical="center"/>
      <protection locked="0"/>
    </xf>
    <xf numFmtId="0" fontId="3" fillId="0" borderId="48" xfId="0" applyFont="1" applyBorder="1" applyAlignment="1">
      <alignment horizontal="left" vertical="top" wrapText="1"/>
    </xf>
    <xf numFmtId="0" fontId="3" fillId="0" borderId="6" xfId="0" applyFont="1" applyBorder="1" applyAlignment="1">
      <alignment horizontal="left" vertical="top" wrapText="1"/>
    </xf>
    <xf numFmtId="0" fontId="3" fillId="0" borderId="12" xfId="0" applyFont="1" applyBorder="1" applyAlignment="1">
      <alignment horizontal="left" vertical="top" wrapText="1"/>
    </xf>
    <xf numFmtId="0" fontId="14" fillId="0" borderId="48" xfId="0" applyFont="1" applyBorder="1" applyAlignment="1">
      <alignment vertical="top" wrapText="1"/>
    </xf>
    <xf numFmtId="0" fontId="14" fillId="0" borderId="6" xfId="0" applyFont="1" applyBorder="1" applyAlignment="1">
      <alignment vertical="top" wrapText="1"/>
    </xf>
    <xf numFmtId="0" fontId="14" fillId="0" borderId="49" xfId="0" applyFont="1" applyBorder="1" applyAlignment="1">
      <alignment vertical="top" wrapText="1"/>
    </xf>
    <xf numFmtId="0" fontId="14" fillId="0" borderId="48" xfId="0" applyFont="1" applyBorder="1" applyAlignment="1" applyProtection="1">
      <alignment horizontal="left" wrapText="1"/>
    </xf>
    <xf numFmtId="0" fontId="14" fillId="0" borderId="6" xfId="0" applyFont="1" applyBorder="1" applyAlignment="1" applyProtection="1">
      <alignment horizontal="left" wrapText="1"/>
    </xf>
    <xf numFmtId="0" fontId="14" fillId="0" borderId="12" xfId="0" applyFont="1" applyBorder="1" applyAlignment="1" applyProtection="1">
      <alignment horizontal="left" wrapText="1"/>
    </xf>
    <xf numFmtId="0" fontId="3" fillId="0" borderId="57" xfId="0" applyFont="1" applyBorder="1" applyAlignment="1">
      <alignment vertical="top" wrapText="1"/>
    </xf>
    <xf numFmtId="0" fontId="3" fillId="0" borderId="1" xfId="0" applyFont="1" applyBorder="1" applyAlignment="1">
      <alignment vertical="top" wrapText="1"/>
    </xf>
    <xf numFmtId="0" fontId="10" fillId="0" borderId="57" xfId="0" applyFont="1" applyBorder="1" applyAlignment="1">
      <alignment horizontal="left" wrapText="1"/>
    </xf>
    <xf numFmtId="0" fontId="10" fillId="0" borderId="11" xfId="0" applyFont="1" applyBorder="1" applyAlignment="1">
      <alignment horizontal="left" wrapText="1"/>
    </xf>
    <xf numFmtId="0" fontId="10" fillId="0" borderId="109" xfId="0" applyFont="1" applyBorder="1" applyAlignment="1">
      <alignment horizontal="center"/>
    </xf>
    <xf numFmtId="0" fontId="10" fillId="0" borderId="108" xfId="0" applyFont="1" applyBorder="1" applyAlignment="1">
      <alignment horizontal="center"/>
    </xf>
    <xf numFmtId="0" fontId="23" fillId="0" borderId="16" xfId="0" applyFont="1" applyBorder="1" applyAlignment="1">
      <alignment horizontal="left" vertical="top" wrapText="1"/>
    </xf>
    <xf numFmtId="0" fontId="26" fillId="0" borderId="74" xfId="0" applyFont="1" applyBorder="1" applyAlignment="1" applyProtection="1">
      <alignment horizontal="center" vertical="center"/>
    </xf>
    <xf numFmtId="0" fontId="26" fillId="0" borderId="75" xfId="0" applyFont="1" applyBorder="1" applyAlignment="1" applyProtection="1">
      <alignment horizontal="center" vertical="center"/>
    </xf>
    <xf numFmtId="0" fontId="26" fillId="0" borderId="76" xfId="0" applyFont="1" applyBorder="1" applyAlignment="1" applyProtection="1">
      <alignment horizontal="center" vertical="center"/>
    </xf>
    <xf numFmtId="0" fontId="14" fillId="0" borderId="48" xfId="0" applyFont="1" applyBorder="1" applyAlignment="1">
      <alignment horizontal="left"/>
    </xf>
    <xf numFmtId="0" fontId="14" fillId="0" borderId="6" xfId="0" applyFont="1" applyBorder="1" applyAlignment="1">
      <alignment horizontal="left"/>
    </xf>
    <xf numFmtId="0" fontId="14" fillId="0" borderId="49" xfId="0" applyFont="1" applyBorder="1" applyAlignment="1">
      <alignment horizontal="left"/>
    </xf>
    <xf numFmtId="0" fontId="3" fillId="0" borderId="57" xfId="0" applyFont="1" applyBorder="1" applyAlignment="1">
      <alignment horizontal="left" wrapText="1"/>
    </xf>
    <xf numFmtId="0" fontId="3" fillId="0" borderId="11" xfId="0" applyFont="1" applyBorder="1" applyAlignment="1">
      <alignment horizontal="left" wrapText="1"/>
    </xf>
    <xf numFmtId="2" fontId="2" fillId="0" borderId="78" xfId="0" applyNumberFormat="1" applyFont="1" applyBorder="1" applyAlignment="1" applyProtection="1">
      <alignment horizontal="center" wrapText="1"/>
    </xf>
    <xf numFmtId="2" fontId="2" fillId="0" borderId="79" xfId="0" applyNumberFormat="1" applyFont="1" applyBorder="1" applyAlignment="1" applyProtection="1">
      <alignment horizontal="center" wrapText="1"/>
    </xf>
    <xf numFmtId="2" fontId="2" fillId="0" borderId="80" xfId="0" applyNumberFormat="1" applyFont="1" applyBorder="1" applyAlignment="1" applyProtection="1">
      <alignment horizontal="center" wrapText="1"/>
    </xf>
    <xf numFmtId="2" fontId="2" fillId="0" borderId="61" xfId="0" applyNumberFormat="1" applyFont="1" applyBorder="1" applyAlignment="1" applyProtection="1">
      <alignment horizontal="center"/>
      <protection locked="0"/>
    </xf>
    <xf numFmtId="0" fontId="2" fillId="0" borderId="61" xfId="0" applyFont="1" applyBorder="1" applyAlignment="1" applyProtection="1">
      <alignment horizontal="center"/>
      <protection locked="0"/>
    </xf>
    <xf numFmtId="0" fontId="2" fillId="0" borderId="62" xfId="0" applyFont="1" applyBorder="1" applyAlignment="1" applyProtection="1">
      <alignment horizontal="center"/>
      <protection locked="0"/>
    </xf>
    <xf numFmtId="0" fontId="2" fillId="0" borderId="78" xfId="0" applyFont="1" applyBorder="1" applyAlignment="1">
      <alignment horizontal="center"/>
    </xf>
    <xf numFmtId="0" fontId="2" fillId="0" borderId="79" xfId="0" applyFont="1" applyBorder="1" applyAlignment="1">
      <alignment horizontal="center"/>
    </xf>
    <xf numFmtId="0" fontId="2" fillId="0" borderId="115" xfId="0" applyFont="1" applyBorder="1" applyAlignment="1">
      <alignment horizontal="center"/>
    </xf>
    <xf numFmtId="0" fontId="3" fillId="0" borderId="1" xfId="0" applyFont="1" applyBorder="1" applyAlignment="1">
      <alignment horizontal="left" wrapText="1"/>
    </xf>
    <xf numFmtId="2" fontId="2" fillId="0" borderId="1" xfId="0" applyNumberFormat="1" applyFont="1" applyBorder="1" applyAlignment="1" applyProtection="1">
      <alignment horizontal="center" wrapText="1"/>
      <protection locked="0"/>
    </xf>
    <xf numFmtId="2" fontId="2" fillId="0" borderId="56" xfId="0" applyNumberFormat="1" applyFont="1" applyBorder="1" applyAlignment="1" applyProtection="1">
      <alignment horizontal="center" wrapText="1"/>
      <protection locked="0"/>
    </xf>
    <xf numFmtId="0" fontId="3" fillId="0" borderId="57" xfId="0" applyFont="1" applyBorder="1" applyAlignment="1" applyProtection="1">
      <alignment horizontal="left" wrapText="1"/>
      <protection locked="0"/>
    </xf>
    <xf numFmtId="0" fontId="3" fillId="0" borderId="1" xfId="0" applyFont="1" applyBorder="1" applyAlignment="1" applyProtection="1">
      <alignment horizontal="left" wrapText="1"/>
      <protection locked="0"/>
    </xf>
    <xf numFmtId="2" fontId="2" fillId="0" borderId="14" xfId="0" applyNumberFormat="1" applyFont="1" applyBorder="1" applyAlignment="1" applyProtection="1">
      <alignment horizontal="center" wrapText="1"/>
      <protection locked="0"/>
    </xf>
    <xf numFmtId="2" fontId="2" fillId="0" borderId="59" xfId="0" applyNumberFormat="1" applyFont="1" applyBorder="1" applyAlignment="1" applyProtection="1">
      <alignment horizontal="center" wrapText="1"/>
      <protection locked="0"/>
    </xf>
    <xf numFmtId="0" fontId="0" fillId="0" borderId="6" xfId="0" applyBorder="1" applyAlignment="1">
      <alignment horizontal="center"/>
    </xf>
    <xf numFmtId="0" fontId="0" fillId="0" borderId="49" xfId="0" applyBorder="1" applyAlignment="1">
      <alignment horizontal="center"/>
    </xf>
    <xf numFmtId="0" fontId="3" fillId="0" borderId="57" xfId="0" applyFont="1" applyBorder="1" applyAlignment="1">
      <alignment horizontal="left"/>
    </xf>
    <xf numFmtId="0" fontId="3" fillId="0" borderId="1" xfId="0" applyFont="1" applyBorder="1" applyAlignment="1">
      <alignment horizontal="left"/>
    </xf>
    <xf numFmtId="2" fontId="3" fillId="0" borderId="60" xfId="0" applyNumberFormat="1" applyFont="1" applyBorder="1" applyAlignment="1" applyProtection="1">
      <alignment horizontal="center" vertical="center"/>
    </xf>
    <xf numFmtId="2" fontId="3" fillId="0" borderId="61" xfId="0" applyNumberFormat="1" applyFont="1" applyBorder="1" applyAlignment="1" applyProtection="1">
      <alignment horizontal="center" vertical="center"/>
    </xf>
    <xf numFmtId="2" fontId="3" fillId="0" borderId="62" xfId="0" applyNumberFormat="1" applyFont="1" applyBorder="1" applyAlignment="1" applyProtection="1">
      <alignment horizontal="center" vertical="center"/>
    </xf>
    <xf numFmtId="0" fontId="3" fillId="0" borderId="63" xfId="0" applyFont="1" applyBorder="1" applyAlignment="1">
      <alignment horizontal="left"/>
    </xf>
    <xf numFmtId="0" fontId="3" fillId="0" borderId="14" xfId="0" applyFont="1" applyBorder="1" applyAlignment="1">
      <alignment horizontal="left"/>
    </xf>
    <xf numFmtId="10" fontId="3" fillId="0" borderId="64" xfId="0" applyNumberFormat="1" applyFont="1" applyBorder="1" applyAlignment="1" applyProtection="1">
      <alignment horizontal="center" vertical="center"/>
    </xf>
    <xf numFmtId="10" fontId="3" fillId="0" borderId="65" xfId="0" applyNumberFormat="1" applyFont="1" applyBorder="1" applyAlignment="1" applyProtection="1">
      <alignment horizontal="center" vertical="center"/>
    </xf>
    <xf numFmtId="10" fontId="3" fillId="0" borderId="66" xfId="0" applyNumberFormat="1" applyFont="1" applyBorder="1" applyAlignment="1" applyProtection="1">
      <alignment horizontal="center" vertical="center"/>
    </xf>
    <xf numFmtId="0" fontId="10" fillId="0" borderId="48" xfId="0" applyFont="1" applyBorder="1" applyAlignment="1">
      <alignment horizontal="left" vertical="top" wrapText="1"/>
    </xf>
    <xf numFmtId="0" fontId="10" fillId="0" borderId="6" xfId="0" applyFont="1" applyBorder="1" applyAlignment="1">
      <alignment horizontal="left" vertical="top" wrapText="1"/>
    </xf>
    <xf numFmtId="0" fontId="10" fillId="0" borderId="12" xfId="0" applyFont="1" applyBorder="1" applyAlignment="1">
      <alignment horizontal="left" vertical="top" wrapText="1"/>
    </xf>
    <xf numFmtId="174" fontId="2" fillId="0" borderId="11" xfId="0" applyNumberFormat="1" applyFont="1" applyBorder="1" applyAlignment="1" applyProtection="1">
      <alignment horizontal="center" vertical="center" wrapText="1"/>
      <protection locked="0"/>
    </xf>
    <xf numFmtId="174" fontId="2" fillId="0" borderId="6" xfId="0" applyNumberFormat="1" applyFont="1" applyBorder="1" applyAlignment="1" applyProtection="1">
      <alignment horizontal="center" vertical="center" wrapText="1"/>
      <protection locked="0"/>
    </xf>
    <xf numFmtId="174" fontId="2" fillId="0" borderId="49" xfId="0" applyNumberFormat="1" applyFont="1" applyBorder="1" applyAlignment="1" applyProtection="1">
      <alignment horizontal="center" vertical="center" wrapText="1"/>
      <protection locked="0"/>
    </xf>
    <xf numFmtId="0" fontId="19" fillId="4" borderId="57"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4" borderId="56" xfId="0" applyFont="1" applyFill="1" applyBorder="1" applyAlignment="1">
      <alignment horizontal="center" vertical="center" wrapText="1"/>
    </xf>
    <xf numFmtId="0" fontId="22" fillId="0" borderId="58"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xf>
    <xf numFmtId="0" fontId="22" fillId="0" borderId="59" xfId="0" applyFont="1" applyBorder="1" applyAlignment="1">
      <alignment horizontal="center"/>
    </xf>
    <xf numFmtId="1" fontId="3" fillId="0" borderId="60" xfId="0" applyNumberFormat="1" applyFont="1" applyBorder="1" applyAlignment="1" applyProtection="1">
      <alignment horizontal="center" vertical="center"/>
    </xf>
    <xf numFmtId="1" fontId="3" fillId="0" borderId="61" xfId="0" applyNumberFormat="1" applyFont="1" applyBorder="1" applyAlignment="1" applyProtection="1">
      <alignment horizontal="center" vertical="center"/>
    </xf>
    <xf numFmtId="1" fontId="3" fillId="0" borderId="62" xfId="0" applyNumberFormat="1" applyFont="1" applyBorder="1" applyAlignment="1" applyProtection="1">
      <alignment horizontal="center" vertical="center"/>
    </xf>
    <xf numFmtId="2" fontId="2" fillId="0" borderId="11" xfId="0" applyNumberFormat="1" applyFont="1" applyBorder="1" applyAlignment="1" applyProtection="1">
      <alignment horizontal="center" vertical="center" wrapText="1"/>
      <protection locked="0"/>
    </xf>
    <xf numFmtId="2" fontId="2" fillId="0" borderId="6" xfId="0" applyNumberFormat="1" applyFont="1" applyBorder="1" applyAlignment="1" applyProtection="1">
      <alignment horizontal="center" vertical="center" wrapText="1"/>
      <protection locked="0"/>
    </xf>
    <xf numFmtId="2" fontId="2" fillId="0" borderId="49" xfId="0" applyNumberFormat="1" applyFont="1" applyBorder="1" applyAlignment="1" applyProtection="1">
      <alignment horizontal="center" vertical="center" wrapText="1"/>
      <protection locked="0"/>
    </xf>
    <xf numFmtId="0" fontId="14" fillId="0" borderId="55"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 xfId="0" applyFont="1" applyBorder="1" applyAlignment="1">
      <alignment horizontal="center" vertical="center"/>
    </xf>
    <xf numFmtId="0" fontId="14" fillId="0" borderId="56" xfId="0" applyFont="1" applyBorder="1" applyAlignment="1">
      <alignment horizontal="center" vertical="center"/>
    </xf>
    <xf numFmtId="0" fontId="2" fillId="0" borderId="11"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49" xfId="0" applyFont="1" applyBorder="1" applyAlignment="1" applyProtection="1">
      <alignment horizontal="center" vertical="center"/>
      <protection locked="0"/>
    </xf>
    <xf numFmtId="0" fontId="11" fillId="0" borderId="48" xfId="0" applyFont="1" applyBorder="1" applyAlignment="1">
      <alignment horizontal="left"/>
    </xf>
    <xf numFmtId="0" fontId="11" fillId="0" borderId="12" xfId="0" applyFont="1" applyBorder="1" applyAlignment="1">
      <alignment horizontal="left"/>
    </xf>
    <xf numFmtId="0" fontId="2" fillId="0" borderId="11"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49" xfId="0" applyFont="1" applyBorder="1" applyAlignment="1" applyProtection="1">
      <alignment horizontal="center" vertical="center" shrinkToFit="1"/>
      <protection locked="0"/>
    </xf>
    <xf numFmtId="0" fontId="1" fillId="0" borderId="0" xfId="0" applyFont="1" applyAlignment="1" applyProtection="1">
      <alignment horizontal="right" vertical="top" wrapText="1"/>
    </xf>
    <xf numFmtId="0" fontId="0" fillId="0" borderId="0" xfId="0" applyAlignment="1" applyProtection="1">
      <alignment horizontal="right" vertical="top" wrapText="1"/>
    </xf>
    <xf numFmtId="0" fontId="0" fillId="0" borderId="16" xfId="0" applyBorder="1" applyAlignment="1" applyProtection="1">
      <alignment horizontal="right" vertical="top" wrapText="1"/>
    </xf>
    <xf numFmtId="0" fontId="19" fillId="4" borderId="45" xfId="0" applyFont="1" applyFill="1" applyBorder="1" applyAlignment="1" applyProtection="1">
      <alignment horizontal="center" vertical="center" wrapText="1"/>
    </xf>
    <xf numFmtId="0" fontId="19" fillId="4" borderId="46" xfId="0" applyFont="1" applyFill="1" applyBorder="1" applyAlignment="1" applyProtection="1">
      <alignment horizontal="center" vertical="center" wrapText="1"/>
    </xf>
    <xf numFmtId="0" fontId="19" fillId="4" borderId="47" xfId="0" applyFont="1" applyFill="1" applyBorder="1" applyAlignment="1" applyProtection="1">
      <alignment horizontal="center" vertical="center" wrapText="1"/>
    </xf>
    <xf numFmtId="14" fontId="2" fillId="0" borderId="11" xfId="0" applyNumberFormat="1" applyFont="1" applyBorder="1" applyAlignment="1" applyProtection="1">
      <alignment horizontal="center" vertical="center" shrinkToFit="1"/>
      <protection locked="0"/>
    </xf>
    <xf numFmtId="14" fontId="2" fillId="0" borderId="6" xfId="0" applyNumberFormat="1" applyFont="1" applyBorder="1" applyAlignment="1" applyProtection="1">
      <alignment horizontal="center" vertical="center" shrinkToFit="1"/>
      <protection locked="0"/>
    </xf>
    <xf numFmtId="14" fontId="2" fillId="0" borderId="49" xfId="0" applyNumberFormat="1" applyFont="1" applyBorder="1" applyAlignment="1" applyProtection="1">
      <alignment horizontal="center" vertical="center" shrinkToFit="1"/>
      <protection locked="0"/>
    </xf>
    <xf numFmtId="0" fontId="11" fillId="0" borderId="50" xfId="0" applyFont="1" applyBorder="1" applyAlignment="1">
      <alignment horizontal="left"/>
    </xf>
    <xf numFmtId="0" fontId="11" fillId="0" borderId="51" xfId="0" applyFont="1" applyBorder="1" applyAlignment="1">
      <alignment horizontal="left"/>
    </xf>
    <xf numFmtId="0" fontId="2" fillId="0" borderId="52" xfId="0" applyFont="1" applyBorder="1" applyAlignment="1" applyProtection="1">
      <alignment horizontal="center" vertical="center" shrinkToFit="1"/>
      <protection locked="0"/>
    </xf>
    <xf numFmtId="0" fontId="2" fillId="0" borderId="53" xfId="0" applyFont="1" applyBorder="1" applyAlignment="1" applyProtection="1">
      <alignment horizontal="center" vertical="center" shrinkToFit="1"/>
      <protection locked="0"/>
    </xf>
    <xf numFmtId="0" fontId="2" fillId="0" borderId="54" xfId="0" applyFont="1" applyBorder="1" applyAlignment="1" applyProtection="1">
      <alignment horizontal="center" vertical="center" shrinkToFit="1"/>
      <protection locked="0"/>
    </xf>
    <xf numFmtId="0" fontId="1" fillId="0" borderId="107" xfId="0" applyFont="1" applyBorder="1" applyAlignment="1">
      <alignment horizontal="center" vertical="top"/>
    </xf>
    <xf numFmtId="0" fontId="39" fillId="0" borderId="17" xfId="0" applyFont="1" applyBorder="1" applyAlignment="1">
      <alignment horizontal="center"/>
    </xf>
    <xf numFmtId="0" fontId="39" fillId="0" borderId="18" xfId="0" applyFont="1" applyBorder="1" applyAlignment="1">
      <alignment horizontal="center"/>
    </xf>
    <xf numFmtId="0" fontId="39" fillId="0" borderId="105" xfId="0" applyFont="1" applyBorder="1" applyAlignment="1">
      <alignment horizontal="center"/>
    </xf>
    <xf numFmtId="0" fontId="39" fillId="0" borderId="23" xfId="0" applyFont="1" applyBorder="1" applyAlignment="1">
      <alignment horizontal="center"/>
    </xf>
    <xf numFmtId="0" fontId="39" fillId="0" borderId="0" xfId="0" applyFont="1" applyBorder="1" applyAlignment="1">
      <alignment horizontal="center"/>
    </xf>
    <xf numFmtId="0" fontId="39" fillId="0" borderId="24" xfId="0" applyFont="1" applyBorder="1" applyAlignment="1">
      <alignment horizontal="center"/>
    </xf>
    <xf numFmtId="0" fontId="1" fillId="0" borderId="40" xfId="0" applyFont="1" applyBorder="1" applyAlignment="1">
      <alignment horizontal="left" wrapText="1"/>
    </xf>
    <xf numFmtId="0" fontId="1" fillId="0" borderId="6" xfId="0" applyFont="1" applyBorder="1" applyAlignment="1">
      <alignment horizontal="left" wrapText="1"/>
    </xf>
    <xf numFmtId="0" fontId="1" fillId="0" borderId="12" xfId="0" applyFont="1" applyBorder="1" applyAlignment="1">
      <alignment horizontal="left" wrapText="1"/>
    </xf>
    <xf numFmtId="0" fontId="0" fillId="0" borderId="1" xfId="0" applyBorder="1" applyAlignment="1">
      <alignment horizontal="center" wrapText="1"/>
    </xf>
    <xf numFmtId="0" fontId="0" fillId="0" borderId="11" xfId="0" applyBorder="1" applyAlignment="1">
      <alignment horizontal="center" wrapText="1"/>
    </xf>
    <xf numFmtId="0" fontId="1" fillId="0" borderId="40" xfId="0" applyFont="1" applyFill="1" applyBorder="1" applyAlignment="1">
      <alignment horizontal="left" wrapText="1"/>
    </xf>
    <xf numFmtId="0" fontId="1" fillId="0" borderId="6" xfId="0" applyFont="1" applyFill="1" applyBorder="1" applyAlignment="1">
      <alignment horizontal="left" wrapText="1"/>
    </xf>
    <xf numFmtId="0" fontId="1" fillId="0" borderId="12" xfId="0" applyFont="1" applyFill="1" applyBorder="1" applyAlignment="1">
      <alignment horizontal="left" wrapText="1"/>
    </xf>
    <xf numFmtId="0" fontId="0" fillId="0" borderId="40" xfId="0" applyBorder="1" applyAlignment="1">
      <alignment horizontal="left" wrapText="1"/>
    </xf>
    <xf numFmtId="0" fontId="0" fillId="0" borderId="6" xfId="0" applyBorder="1" applyAlignment="1">
      <alignment horizontal="left" wrapText="1"/>
    </xf>
    <xf numFmtId="0" fontId="0" fillId="0" borderId="12" xfId="0" applyBorder="1" applyAlignment="1">
      <alignment horizontal="left" wrapText="1"/>
    </xf>
    <xf numFmtId="0" fontId="0" fillId="0" borderId="40" xfId="0" applyBorder="1" applyAlignment="1">
      <alignment horizontal="left" vertical="top" wrapText="1"/>
    </xf>
    <xf numFmtId="0" fontId="0" fillId="0" borderId="6" xfId="0" applyBorder="1" applyAlignment="1">
      <alignment horizontal="left" vertical="top" wrapText="1"/>
    </xf>
    <xf numFmtId="0" fontId="0" fillId="0" borderId="12" xfId="0" applyBorder="1" applyAlignment="1">
      <alignment horizontal="left" vertical="top" wrapText="1"/>
    </xf>
    <xf numFmtId="0" fontId="0" fillId="0" borderId="6" xfId="0" applyBorder="1" applyAlignment="1">
      <alignment horizontal="center" wrapText="1"/>
    </xf>
    <xf numFmtId="0" fontId="15" fillId="0" borderId="36" xfId="0" applyFont="1" applyBorder="1" applyAlignment="1" applyProtection="1">
      <alignment horizontal="center" vertical="center" wrapText="1"/>
    </xf>
    <xf numFmtId="0" fontId="15" fillId="0" borderId="35" xfId="0" applyFont="1" applyBorder="1" applyAlignment="1" applyProtection="1">
      <alignment horizontal="center" vertical="center" wrapText="1"/>
    </xf>
    <xf numFmtId="0" fontId="15" fillId="0" borderId="43" xfId="0" applyFont="1" applyBorder="1" applyAlignment="1" applyProtection="1">
      <alignment horizontal="center" vertical="center" wrapText="1"/>
    </xf>
    <xf numFmtId="0" fontId="15" fillId="0" borderId="107" xfId="0" applyFont="1" applyBorder="1" applyAlignment="1" applyProtection="1">
      <alignment horizontal="center" vertical="center" wrapText="1"/>
    </xf>
    <xf numFmtId="0" fontId="15" fillId="0" borderId="44" xfId="0" applyFont="1" applyBorder="1" applyAlignment="1" applyProtection="1">
      <alignment horizontal="center" vertical="center" wrapText="1"/>
    </xf>
    <xf numFmtId="0" fontId="29" fillId="0" borderId="33" xfId="0" applyFont="1" applyBorder="1" applyAlignment="1">
      <alignment horizontal="left"/>
    </xf>
    <xf numFmtId="0" fontId="29" fillId="0" borderId="11" xfId="0" applyFont="1" applyBorder="1" applyAlignment="1">
      <alignment horizontal="left"/>
    </xf>
    <xf numFmtId="0" fontId="12" fillId="0" borderId="60" xfId="0" applyFont="1" applyBorder="1" applyAlignment="1" applyProtection="1">
      <alignment horizontal="center"/>
    </xf>
    <xf numFmtId="0" fontId="12" fillId="0" borderId="61" xfId="0" applyFont="1" applyBorder="1" applyAlignment="1" applyProtection="1">
      <alignment horizontal="center"/>
    </xf>
    <xf numFmtId="0" fontId="12" fillId="0" borderId="100" xfId="0" applyFont="1" applyBorder="1" applyAlignment="1" applyProtection="1">
      <alignment horizontal="center"/>
    </xf>
    <xf numFmtId="0" fontId="30" fillId="0" borderId="32" xfId="0" applyFont="1" applyBorder="1" applyAlignment="1">
      <alignment horizontal="left" vertical="top" wrapText="1"/>
    </xf>
    <xf numFmtId="0" fontId="30" fillId="0" borderId="0" xfId="0" applyFont="1" applyBorder="1" applyAlignment="1">
      <alignment horizontal="left" vertical="top" wrapText="1"/>
    </xf>
    <xf numFmtId="0" fontId="30" fillId="0" borderId="24" xfId="0" applyFont="1" applyBorder="1" applyAlignment="1">
      <alignment horizontal="left" vertical="top" wrapText="1"/>
    </xf>
    <xf numFmtId="14" fontId="15" fillId="0" borderId="112" xfId="0" applyNumberFormat="1" applyFont="1" applyBorder="1" applyAlignment="1" applyProtection="1">
      <alignment horizontal="center" vertical="center" shrinkToFit="1"/>
      <protection locked="0"/>
    </xf>
    <xf numFmtId="14" fontId="15" fillId="0" borderId="29" xfId="0" applyNumberFormat="1" applyFont="1" applyBorder="1" applyAlignment="1" applyProtection="1">
      <alignment horizontal="center" vertical="center" shrinkToFit="1"/>
      <protection locked="0"/>
    </xf>
    <xf numFmtId="14" fontId="15" fillId="0" borderId="30" xfId="0" applyNumberFormat="1" applyFont="1" applyBorder="1" applyAlignment="1" applyProtection="1">
      <alignment horizontal="center" vertical="center" shrinkToFit="1"/>
      <protection locked="0"/>
    </xf>
    <xf numFmtId="0" fontId="30" fillId="0" borderId="1" xfId="0" applyFont="1" applyBorder="1" applyAlignment="1" applyProtection="1">
      <alignment horizontal="center" vertical="top" shrinkToFit="1"/>
      <protection locked="0"/>
    </xf>
    <xf numFmtId="0" fontId="30" fillId="0" borderId="34" xfId="0" applyFont="1" applyBorder="1" applyAlignment="1" applyProtection="1">
      <alignment horizontal="center" vertical="top" shrinkToFit="1"/>
      <protection locked="0"/>
    </xf>
    <xf numFmtId="0" fontId="15" fillId="0" borderId="33" xfId="0" applyFont="1" applyBorder="1" applyAlignment="1" applyProtection="1">
      <alignment horizontal="center" vertical="top" shrinkToFit="1"/>
      <protection locked="0"/>
    </xf>
    <xf numFmtId="0" fontId="15" fillId="0" borderId="1" xfId="0" applyFont="1" applyBorder="1" applyAlignment="1" applyProtection="1">
      <alignment horizontal="center" vertical="top" shrinkToFit="1"/>
      <protection locked="0"/>
    </xf>
    <xf numFmtId="0" fontId="15" fillId="0" borderId="113" xfId="0" applyFont="1" applyBorder="1" applyAlignment="1" applyProtection="1">
      <alignment horizontal="left" vertical="top" wrapText="1"/>
    </xf>
    <xf numFmtId="0" fontId="15" fillId="0" borderId="19" xfId="0" applyFont="1" applyBorder="1" applyAlignment="1" applyProtection="1">
      <alignment horizontal="left" vertical="top" wrapText="1"/>
    </xf>
    <xf numFmtId="0" fontId="15" fillId="0" borderId="39" xfId="0" applyFont="1" applyBorder="1" applyAlignment="1" applyProtection="1">
      <alignment horizontal="left" vertical="top" wrapText="1"/>
    </xf>
    <xf numFmtId="0" fontId="15" fillId="0" borderId="9" xfId="0" applyFont="1" applyBorder="1" applyAlignment="1" applyProtection="1">
      <alignment horizontal="left" vertical="top" wrapText="1"/>
    </xf>
    <xf numFmtId="0" fontId="15" fillId="0" borderId="70" xfId="0" applyFont="1" applyBorder="1" applyAlignment="1" applyProtection="1">
      <alignment horizontal="center" vertical="top" wrapText="1"/>
      <protection locked="0"/>
    </xf>
    <xf numFmtId="0" fontId="15" fillId="0" borderId="19" xfId="0" applyFont="1" applyBorder="1" applyAlignment="1" applyProtection="1">
      <alignment horizontal="center" vertical="top" wrapText="1"/>
      <protection locked="0"/>
    </xf>
    <xf numFmtId="0" fontId="15" fillId="0" borderId="68" xfId="0" applyFont="1" applyBorder="1" applyAlignment="1" applyProtection="1">
      <alignment horizontal="center" vertical="top" wrapText="1"/>
      <protection locked="0"/>
    </xf>
    <xf numFmtId="0" fontId="15" fillId="0" borderId="5" xfId="0" applyFont="1" applyBorder="1" applyAlignment="1" applyProtection="1">
      <alignment horizontal="center" vertical="top" wrapText="1"/>
      <protection locked="0"/>
    </xf>
    <xf numFmtId="0" fontId="15" fillId="0" borderId="9" xfId="0" applyFont="1" applyBorder="1" applyAlignment="1" applyProtection="1">
      <alignment horizontal="center" vertical="top" wrapText="1"/>
      <protection locked="0"/>
    </xf>
    <xf numFmtId="0" fontId="15" fillId="0" borderId="10" xfId="0" applyFont="1" applyBorder="1" applyAlignment="1" applyProtection="1">
      <alignment horizontal="center" vertical="top" wrapText="1"/>
      <protection locked="0"/>
    </xf>
    <xf numFmtId="0" fontId="15" fillId="0" borderId="11" xfId="0" applyFont="1" applyBorder="1" applyAlignment="1" applyProtection="1">
      <alignment horizontal="center" vertical="center" wrapText="1"/>
    </xf>
    <xf numFmtId="0" fontId="15" fillId="0" borderId="6" xfId="0" applyFont="1" applyBorder="1" applyAlignment="1" applyProtection="1">
      <alignment horizontal="center" vertical="center" wrapText="1"/>
    </xf>
    <xf numFmtId="0" fontId="15" fillId="0" borderId="41" xfId="0" applyFont="1" applyBorder="1" applyAlignment="1" applyProtection="1">
      <alignment horizontal="center" vertical="center" wrapText="1"/>
    </xf>
    <xf numFmtId="0" fontId="0" fillId="0" borderId="0" xfId="0" applyAlignment="1">
      <alignment horizontal="center" wrapText="1"/>
    </xf>
    <xf numFmtId="0" fontId="19" fillId="4" borderId="27" xfId="0" applyFont="1" applyFill="1" applyBorder="1" applyAlignment="1">
      <alignment horizontal="center" vertical="center" wrapText="1"/>
    </xf>
    <xf numFmtId="0" fontId="19" fillId="4" borderId="28" xfId="0" applyFont="1" applyFill="1" applyBorder="1" applyAlignment="1">
      <alignment horizontal="center" vertical="center" wrapText="1"/>
    </xf>
    <xf numFmtId="0" fontId="19" fillId="4" borderId="93" xfId="0" applyFont="1" applyFill="1" applyBorder="1" applyAlignment="1">
      <alignment horizontal="center" vertical="center" wrapText="1"/>
    </xf>
    <xf numFmtId="0" fontId="27" fillId="0" borderId="33" xfId="0" applyFont="1" applyBorder="1" applyAlignment="1">
      <alignment horizontal="center"/>
    </xf>
    <xf numFmtId="0" fontId="27" fillId="0" borderId="1" xfId="0" applyFont="1" applyBorder="1" applyAlignment="1">
      <alignment horizontal="center"/>
    </xf>
    <xf numFmtId="0" fontId="27" fillId="0" borderId="14" xfId="0" applyFont="1" applyBorder="1" applyAlignment="1">
      <alignment horizontal="center" wrapText="1"/>
    </xf>
    <xf numFmtId="0" fontId="27" fillId="0" borderId="97" xfId="0" applyFont="1" applyBorder="1" applyAlignment="1">
      <alignment horizontal="center" wrapText="1"/>
    </xf>
    <xf numFmtId="0" fontId="37" fillId="0" borderId="14" xfId="0" applyFont="1" applyBorder="1" applyAlignment="1">
      <alignment horizontal="center"/>
    </xf>
    <xf numFmtId="0" fontId="37" fillId="0" borderId="97" xfId="0" applyFont="1" applyBorder="1" applyAlignment="1">
      <alignment horizontal="center"/>
    </xf>
    <xf numFmtId="0" fontId="25" fillId="0" borderId="101" xfId="0" applyFont="1" applyBorder="1" applyAlignment="1">
      <alignment horizontal="center"/>
    </xf>
    <xf numFmtId="0" fontId="25" fillId="0" borderId="102" xfId="0" applyFont="1" applyBorder="1" applyAlignment="1">
      <alignment horizontal="center"/>
    </xf>
    <xf numFmtId="0" fontId="26" fillId="0" borderId="101" xfId="0" applyFont="1" applyBorder="1" applyAlignment="1">
      <alignment horizontal="center"/>
    </xf>
    <xf numFmtId="0" fontId="26" fillId="0" borderId="103" xfId="0" applyFont="1" applyBorder="1" applyAlignment="1">
      <alignment horizontal="center"/>
    </xf>
    <xf numFmtId="0" fontId="27" fillId="0" borderId="31" xfId="0" applyFont="1" applyBorder="1" applyAlignment="1">
      <alignment horizontal="center" vertical="top" wrapText="1"/>
    </xf>
    <xf numFmtId="0" fontId="27" fillId="0" borderId="29" xfId="0" applyFont="1" applyBorder="1" applyAlignment="1">
      <alignment horizontal="center" vertical="top" wrapText="1"/>
    </xf>
    <xf numFmtId="0" fontId="27" fillId="0" borderId="30" xfId="0" applyFont="1" applyBorder="1" applyAlignment="1">
      <alignment horizontal="center" vertical="top" wrapText="1"/>
    </xf>
    <xf numFmtId="10" fontId="14" fillId="0" borderId="25" xfId="0" applyNumberFormat="1" applyFont="1" applyBorder="1" applyAlignment="1" applyProtection="1">
      <alignment horizontal="center" vertical="center"/>
      <protection locked="0"/>
    </xf>
    <xf numFmtId="10" fontId="14" fillId="0" borderId="26" xfId="0" applyNumberFormat="1" applyFont="1" applyBorder="1" applyAlignment="1" applyProtection="1">
      <alignment horizontal="center" vertical="center"/>
      <protection locked="0"/>
    </xf>
    <xf numFmtId="0" fontId="27" fillId="0" borderId="21" xfId="0" applyFont="1" applyBorder="1" applyAlignment="1">
      <alignment horizontal="center" vertical="top" wrapText="1"/>
    </xf>
    <xf numFmtId="0" fontId="27" fillId="0" borderId="2" xfId="0" applyFont="1" applyBorder="1" applyAlignment="1">
      <alignment horizontal="center" vertical="top" wrapText="1"/>
    </xf>
    <xf numFmtId="0" fontId="27" fillId="0" borderId="22" xfId="0" applyFont="1" applyBorder="1" applyAlignment="1">
      <alignment horizontal="center" vertical="top" wrapText="1"/>
    </xf>
    <xf numFmtId="0" fontId="19" fillId="4" borderId="31" xfId="0" applyFont="1" applyFill="1" applyBorder="1" applyAlignment="1">
      <alignment horizontal="center"/>
    </xf>
    <xf numFmtId="0" fontId="19" fillId="4" borderId="29" xfId="0" applyFont="1" applyFill="1" applyBorder="1" applyAlignment="1">
      <alignment horizontal="center"/>
    </xf>
    <xf numFmtId="0" fontId="19" fillId="4" borderId="30" xfId="0" applyFont="1" applyFill="1" applyBorder="1" applyAlignment="1">
      <alignment horizontal="center"/>
    </xf>
    <xf numFmtId="0" fontId="2" fillId="0" borderId="33" xfId="0" applyFont="1" applyBorder="1" applyAlignment="1">
      <alignment horizontal="center"/>
    </xf>
    <xf numFmtId="0" fontId="2" fillId="0" borderId="1" xfId="0" applyFont="1" applyBorder="1" applyAlignment="1">
      <alignment horizontal="center"/>
    </xf>
    <xf numFmtId="0" fontId="39" fillId="0" borderId="32" xfId="0" applyFont="1" applyBorder="1" applyAlignment="1">
      <alignment horizontal="center"/>
    </xf>
    <xf numFmtId="0" fontId="39" fillId="0" borderId="7" xfId="0" applyFont="1" applyBorder="1" applyAlignment="1">
      <alignment horizontal="center"/>
    </xf>
    <xf numFmtId="0" fontId="39" fillId="0" borderId="104" xfId="0" applyFont="1" applyBorder="1" applyAlignment="1">
      <alignment horizontal="center"/>
    </xf>
    <xf numFmtId="0" fontId="27" fillId="0" borderId="33" xfId="0" applyFont="1" applyBorder="1" applyAlignment="1">
      <alignment horizontal="left" vertical="top" wrapText="1"/>
    </xf>
    <xf numFmtId="0" fontId="27" fillId="0" borderId="1" xfId="0" applyFont="1" applyBorder="1" applyAlignment="1">
      <alignment horizontal="left" vertical="top" wrapText="1"/>
    </xf>
    <xf numFmtId="0" fontId="27" fillId="0" borderId="36" xfId="0" applyFont="1" applyBorder="1" applyAlignment="1">
      <alignment horizontal="left" vertical="top" wrapText="1"/>
    </xf>
    <xf numFmtId="0" fontId="27" fillId="0" borderId="35" xfId="0" applyFont="1" applyBorder="1" applyAlignment="1">
      <alignment horizontal="left" vertical="top" wrapText="1"/>
    </xf>
    <xf numFmtId="0" fontId="27" fillId="0" borderId="43" xfId="0" applyFont="1" applyBorder="1" applyAlignment="1">
      <alignment horizontal="left" vertical="top" wrapText="1"/>
    </xf>
    <xf numFmtId="0" fontId="36" fillId="0" borderId="14" xfId="0" applyFont="1" applyBorder="1" applyAlignment="1">
      <alignment horizontal="center"/>
    </xf>
    <xf numFmtId="0" fontId="0" fillId="0" borderId="40" xfId="0" applyFill="1" applyBorder="1" applyAlignment="1">
      <alignment horizontal="left" vertical="top" wrapText="1"/>
    </xf>
    <xf numFmtId="0" fontId="0" fillId="0" borderId="6" xfId="0" applyFill="1" applyBorder="1" applyAlignment="1">
      <alignment horizontal="left" vertical="top" wrapText="1"/>
    </xf>
    <xf numFmtId="0" fontId="0" fillId="0" borderId="12" xfId="0" applyFill="1" applyBorder="1" applyAlignment="1">
      <alignment horizontal="left" vertical="top" wrapText="1"/>
    </xf>
    <xf numFmtId="0" fontId="1" fillId="0" borderId="40" xfId="0" applyFont="1" applyFill="1" applyBorder="1" applyAlignment="1">
      <alignment horizontal="left" vertical="top" wrapText="1"/>
    </xf>
    <xf numFmtId="0" fontId="38" fillId="0" borderId="17" xfId="0" applyFont="1" applyBorder="1" applyAlignment="1">
      <alignment horizontal="center" vertical="top" wrapText="1"/>
    </xf>
    <xf numFmtId="0" fontId="38" fillId="0" borderId="18" xfId="0" applyFont="1" applyBorder="1" applyAlignment="1">
      <alignment horizontal="center" vertical="top" wrapText="1"/>
    </xf>
    <xf numFmtId="0" fontId="0" fillId="0" borderId="60" xfId="0" applyBorder="1" applyAlignment="1">
      <alignment horizontal="center"/>
    </xf>
    <xf numFmtId="0" fontId="0" fillId="0" borderId="100" xfId="0" applyBorder="1" applyAlignment="1">
      <alignment horizontal="center"/>
    </xf>
    <xf numFmtId="0" fontId="35" fillId="0" borderId="96"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97" xfId="0" applyFont="1" applyBorder="1" applyAlignment="1">
      <alignment horizontal="center" vertical="center" wrapText="1"/>
    </xf>
    <xf numFmtId="0" fontId="19" fillId="4" borderId="31" xfId="0" applyFont="1" applyFill="1" applyBorder="1" applyAlignment="1">
      <alignment horizontal="center" vertical="center" wrapText="1"/>
    </xf>
    <xf numFmtId="0" fontId="19" fillId="4" borderId="29" xfId="0" applyFont="1" applyFill="1" applyBorder="1" applyAlignment="1">
      <alignment horizontal="center" vertical="center" wrapText="1"/>
    </xf>
    <xf numFmtId="0" fontId="19" fillId="4" borderId="30" xfId="0" applyFont="1" applyFill="1" applyBorder="1" applyAlignment="1">
      <alignment horizontal="center" vertical="center" wrapText="1"/>
    </xf>
    <xf numFmtId="0" fontId="3" fillId="0" borderId="92" xfId="0" applyFont="1" applyBorder="1" applyAlignment="1">
      <alignment horizontal="center" vertical="top" wrapText="1"/>
    </xf>
    <xf numFmtId="0" fontId="3" fillId="0" borderId="26" xfId="0" applyFont="1" applyBorder="1" applyAlignment="1">
      <alignment horizontal="center" vertical="top" wrapText="1"/>
    </xf>
    <xf numFmtId="0" fontId="3" fillId="0" borderId="27" xfId="0" applyFont="1" applyBorder="1" applyAlignment="1">
      <alignment horizontal="center" vertical="top" wrapText="1"/>
    </xf>
    <xf numFmtId="0" fontId="3" fillId="0" borderId="93" xfId="0" applyFont="1" applyBorder="1" applyAlignment="1">
      <alignment horizontal="center" vertical="top" wrapText="1"/>
    </xf>
    <xf numFmtId="0" fontId="3" fillId="0" borderId="12" xfId="0" applyFont="1" applyBorder="1" applyAlignment="1">
      <alignment horizontal="center" vertical="top" wrapText="1"/>
    </xf>
    <xf numFmtId="0" fontId="3" fillId="0" borderId="1" xfId="0" applyFont="1" applyBorder="1" applyAlignment="1">
      <alignment horizontal="center" vertical="top" wrapText="1"/>
    </xf>
    <xf numFmtId="0" fontId="3" fillId="0" borderId="1" xfId="0" applyFont="1" applyFill="1" applyBorder="1" applyAlignment="1">
      <alignment horizontal="center" vertical="top" wrapText="1"/>
    </xf>
    <xf numFmtId="0" fontId="3" fillId="0" borderId="34" xfId="0" applyFont="1" applyBorder="1" applyAlignment="1">
      <alignment horizontal="center" vertical="top" wrapText="1"/>
    </xf>
    <xf numFmtId="0" fontId="0" fillId="0" borderId="99" xfId="0" applyBorder="1" applyAlignment="1">
      <alignment horizontal="center"/>
    </xf>
    <xf numFmtId="0" fontId="1" fillId="0" borderId="0" xfId="0" applyFont="1" applyAlignment="1">
      <alignment horizontal="right" wrapText="1"/>
    </xf>
    <xf numFmtId="0" fontId="0" fillId="0" borderId="0" xfId="0" applyAlignment="1">
      <alignment horizontal="right" wrapText="1"/>
    </xf>
    <xf numFmtId="0" fontId="33" fillId="0" borderId="32" xfId="0" applyFont="1" applyBorder="1" applyAlignment="1">
      <alignment horizontal="left" vertical="top" wrapText="1"/>
    </xf>
    <xf numFmtId="0" fontId="0" fillId="0" borderId="7" xfId="0" applyBorder="1" applyAlignment="1">
      <alignment horizontal="left" vertical="top" wrapText="1"/>
    </xf>
    <xf numFmtId="0" fontId="0" fillId="0" borderId="0" xfId="0" applyBorder="1" applyAlignment="1">
      <alignment horizontal="left" vertical="top" wrapText="1"/>
    </xf>
    <xf numFmtId="0" fontId="0" fillId="0" borderId="24" xfId="0" applyBorder="1" applyAlignment="1">
      <alignment horizontal="left" vertical="top" wrapText="1"/>
    </xf>
    <xf numFmtId="0" fontId="0" fillId="0" borderId="23" xfId="0" applyBorder="1" applyAlignment="1">
      <alignment horizontal="left" vertical="top" wrapText="1"/>
    </xf>
    <xf numFmtId="0" fontId="0" fillId="0" borderId="21" xfId="0" applyBorder="1" applyAlignment="1">
      <alignment horizontal="left" vertical="top" wrapText="1"/>
    </xf>
    <xf numFmtId="0" fontId="0" fillId="0" borderId="2" xfId="0" applyBorder="1" applyAlignment="1">
      <alignment horizontal="left" vertical="top" wrapText="1"/>
    </xf>
    <xf numFmtId="0" fontId="0" fillId="0" borderId="22" xfId="0" applyBorder="1" applyAlignment="1">
      <alignment horizontal="left" vertical="top" wrapText="1"/>
    </xf>
    <xf numFmtId="0" fontId="19" fillId="4" borderId="19" xfId="0" applyFont="1" applyFill="1" applyBorder="1" applyAlignment="1">
      <alignment horizontal="center" vertical="center" wrapText="1"/>
    </xf>
    <xf numFmtId="0" fontId="19" fillId="4" borderId="20" xfId="0" applyFont="1" applyFill="1" applyBorder="1" applyAlignment="1">
      <alignment horizontal="center" vertical="center" wrapText="1"/>
    </xf>
    <xf numFmtId="0" fontId="1" fillId="0" borderId="33" xfId="0" applyFont="1" applyBorder="1" applyAlignment="1">
      <alignment horizontal="left"/>
    </xf>
    <xf numFmtId="0" fontId="0" fillId="0" borderId="1" xfId="0" applyBorder="1" applyAlignment="1">
      <alignment horizontal="left"/>
    </xf>
    <xf numFmtId="0" fontId="0" fillId="0" borderId="11" xfId="0" applyBorder="1" applyAlignment="1">
      <alignment horizontal="left"/>
    </xf>
    <xf numFmtId="3" fontId="0" fillId="0" borderId="64" xfId="0" applyNumberFormat="1" applyFill="1" applyBorder="1" applyAlignment="1" applyProtection="1">
      <alignment horizontal="left" vertical="top" wrapText="1"/>
      <protection locked="0"/>
    </xf>
    <xf numFmtId="3" fontId="0" fillId="0" borderId="90" xfId="0" applyNumberFormat="1" applyFill="1" applyBorder="1" applyAlignment="1" applyProtection="1">
      <alignment horizontal="left" vertical="top" wrapText="1"/>
      <protection locked="0"/>
    </xf>
    <xf numFmtId="3" fontId="0" fillId="0" borderId="91" xfId="0" applyNumberFormat="1" applyFill="1" applyBorder="1" applyAlignment="1" applyProtection="1">
      <alignment horizontal="left" vertical="top" wrapText="1"/>
      <protection locked="0"/>
    </xf>
    <xf numFmtId="0" fontId="0" fillId="0" borderId="33" xfId="0" applyBorder="1" applyAlignment="1">
      <alignment horizontal="left"/>
    </xf>
    <xf numFmtId="4" fontId="0" fillId="0" borderId="1" xfId="0" applyNumberFormat="1" applyBorder="1" applyAlignment="1" applyProtection="1">
      <alignment horizontal="left" vertical="top" wrapText="1"/>
      <protection locked="0"/>
    </xf>
    <xf numFmtId="4" fontId="0" fillId="0" borderId="34" xfId="0" applyNumberFormat="1" applyBorder="1" applyAlignment="1" applyProtection="1">
      <alignment horizontal="left" vertical="top" wrapText="1"/>
      <protection locked="0"/>
    </xf>
    <xf numFmtId="0" fontId="31" fillId="0" borderId="0" xfId="0" applyFont="1" applyBorder="1" applyAlignment="1" applyProtection="1">
      <alignment horizontal="center"/>
    </xf>
    <xf numFmtId="0" fontId="31" fillId="0" borderId="0" xfId="0" applyFont="1" applyBorder="1" applyAlignment="1" applyProtection="1">
      <alignment horizontal="right"/>
    </xf>
    <xf numFmtId="0" fontId="1" fillId="0" borderId="0" xfId="0" applyFont="1" applyBorder="1" applyAlignment="1" applyProtection="1">
      <alignment horizontal="left"/>
    </xf>
    <xf numFmtId="0" fontId="17" fillId="0" borderId="0" xfId="0" applyFont="1" applyBorder="1" applyAlignment="1" applyProtection="1">
      <alignment horizontal="left"/>
    </xf>
    <xf numFmtId="0" fontId="17" fillId="0" borderId="2" xfId="0" applyFont="1" applyBorder="1" applyAlignment="1" applyProtection="1">
      <alignment horizontal="left"/>
    </xf>
    <xf numFmtId="0" fontId="1" fillId="0" borderId="1" xfId="0" applyFont="1" applyBorder="1" applyAlignment="1">
      <alignment horizontal="center"/>
    </xf>
    <xf numFmtId="0" fontId="1" fillId="0" borderId="1" xfId="0" applyFont="1" applyBorder="1" applyAlignment="1">
      <alignment horizontal="right"/>
    </xf>
    <xf numFmtId="0" fontId="1" fillId="0" borderId="1" xfId="0" applyFont="1" applyBorder="1" applyAlignment="1" applyProtection="1">
      <alignment horizontal="left"/>
      <protection locked="0"/>
    </xf>
  </cellXfs>
  <cellStyles count="64">
    <cellStyle name="Arial10b" xfId="21"/>
    <cellStyle name="Calc Currency (0)" xfId="22"/>
    <cellStyle name="Calc Currency (2)" xfId="23"/>
    <cellStyle name="Calc Percent (0)" xfId="24"/>
    <cellStyle name="Calc Percent (1)" xfId="25"/>
    <cellStyle name="Calc Percent (2)" xfId="26"/>
    <cellStyle name="Calc Units (0)" xfId="27"/>
    <cellStyle name="Calc Units (1)" xfId="28"/>
    <cellStyle name="Calc Units (2)" xfId="29"/>
    <cellStyle name="category" xfId="1"/>
    <cellStyle name="Comma [00]" xfId="30"/>
    <cellStyle name="Currency" xfId="18" builtinId="4"/>
    <cellStyle name="Currency $" xfId="2"/>
    <cellStyle name="Currency [00]" xfId="31"/>
    <cellStyle name="Date Short" xfId="32"/>
    <cellStyle name="Dezimal [0]_Mondeo" xfId="3"/>
    <cellStyle name="Dezimal_Mondeo" xfId="4"/>
    <cellStyle name="Enter Currency (0)" xfId="33"/>
    <cellStyle name="Enter Currency (2)" xfId="34"/>
    <cellStyle name="Enter Units (0)" xfId="35"/>
    <cellStyle name="Enter Units (1)" xfId="36"/>
    <cellStyle name="Enter Units (2)" xfId="37"/>
    <cellStyle name="Grey" xfId="5"/>
    <cellStyle name="HEADER" xfId="6"/>
    <cellStyle name="Header1" xfId="38"/>
    <cellStyle name="Header2" xfId="39"/>
    <cellStyle name="Hipervínculo_BINV" xfId="40"/>
    <cellStyle name="Hyperlink 2" xfId="41"/>
    <cellStyle name="Input [yellow]" xfId="7"/>
    <cellStyle name="Link Currency (0)" xfId="42"/>
    <cellStyle name="Link Currency (2)" xfId="43"/>
    <cellStyle name="Link Units (0)" xfId="44"/>
    <cellStyle name="Link Units (1)" xfId="45"/>
    <cellStyle name="Link Units (2)" xfId="46"/>
    <cellStyle name="Millares [0]_BINV" xfId="47"/>
    <cellStyle name="Millares_BINV" xfId="48"/>
    <cellStyle name="Model" xfId="8"/>
    <cellStyle name="Moeda [0]_aola" xfId="9"/>
    <cellStyle name="Moeda_aola" xfId="10"/>
    <cellStyle name="Moneda [0]_BINV" xfId="49"/>
    <cellStyle name="Moneda_BINV" xfId="50"/>
    <cellStyle name="Normal" xfId="0" builtinId="0"/>
    <cellStyle name="Normal - Style1" xfId="11"/>
    <cellStyle name="Normal 2" xfId="20"/>
    <cellStyle name="Normal 3" xfId="63"/>
    <cellStyle name="Percent [0]" xfId="51"/>
    <cellStyle name="Percent [00]" xfId="52"/>
    <cellStyle name="Percent [2]" xfId="12"/>
    <cellStyle name="Percent 2" xfId="53"/>
    <cellStyle name="Percent 3" xfId="54"/>
    <cellStyle name="PrePop Currency (0)" xfId="55"/>
    <cellStyle name="PrePop Currency (2)" xfId="56"/>
    <cellStyle name="PrePop Units (0)" xfId="57"/>
    <cellStyle name="PrePop Units (1)" xfId="58"/>
    <cellStyle name="PrePop Units (2)" xfId="59"/>
    <cellStyle name="Separador de milhares [0]_Person" xfId="13"/>
    <cellStyle name="Separador de milhares_Person" xfId="14"/>
    <cellStyle name="Standard_340QPN18" xfId="19"/>
    <cellStyle name="subhead" xfId="15"/>
    <cellStyle name="Text Indent A" xfId="60"/>
    <cellStyle name="Text Indent B" xfId="61"/>
    <cellStyle name="Text Indent C" xfId="62"/>
    <cellStyle name="Währung [0]_Mondeo" xfId="16"/>
    <cellStyle name="Währung_Mondeo" xfId="17"/>
  </cellStyles>
  <dxfs count="0"/>
  <tableStyles count="0" defaultTableStyle="TableStyleMedium9" defaultPivotStyle="PivotStyleLight16"/>
  <colors>
    <mruColors>
      <color rgb="FF333399"/>
      <color rgb="FF90FE22"/>
      <color rgb="FFFFE18C"/>
      <color rgb="FF92D050"/>
      <color rgb="FF00B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2</xdr:col>
      <xdr:colOff>47625</xdr:colOff>
      <xdr:row>6</xdr:row>
      <xdr:rowOff>19050</xdr:rowOff>
    </xdr:from>
    <xdr:to>
      <xdr:col>2</xdr:col>
      <xdr:colOff>485775</xdr:colOff>
      <xdr:row>9</xdr:row>
      <xdr:rowOff>95250</xdr:rowOff>
    </xdr:to>
    <xdr:grpSp>
      <xdr:nvGrpSpPr>
        <xdr:cNvPr id="6150" name="Group 6"/>
        <xdr:cNvGrpSpPr>
          <a:grpSpLocks/>
        </xdr:cNvGrpSpPr>
      </xdr:nvGrpSpPr>
      <xdr:grpSpPr bwMode="auto">
        <a:xfrm>
          <a:off x="800100" y="876300"/>
          <a:ext cx="438150" cy="504825"/>
          <a:chOff x="3" y="632"/>
          <a:chExt cx="46" cy="53"/>
        </a:xfrm>
      </xdr:grpSpPr>
      <xdr:sp macro="" textlink="">
        <xdr:nvSpPr>
          <xdr:cNvPr id="6151" name="Rectangle 7"/>
          <xdr:cNvSpPr>
            <a:spLocks noChangeArrowheads="1"/>
          </xdr:cNvSpPr>
        </xdr:nvSpPr>
        <xdr:spPr bwMode="auto">
          <a:xfrm>
            <a:off x="3" y="632"/>
            <a:ext cx="46" cy="53"/>
          </a:xfrm>
          <a:prstGeom prst="rect">
            <a:avLst/>
          </a:prstGeom>
          <a:solidFill>
            <a:srgbClr val="C0C0C0"/>
          </a:solidFill>
          <a:ln w="9525">
            <a:solidFill>
              <a:srgbClr val="808080"/>
            </a:solidFill>
            <a:miter lim="800000"/>
            <a:headEnd/>
            <a:tailEnd/>
          </a:ln>
          <a:effectLst/>
        </xdr:spPr>
        <xdr:txBody>
          <a:bodyPr vertOverflow="clip" wrap="square" lIns="27432" tIns="0" rIns="27432" bIns="18288" anchor="b" upright="1"/>
          <a:lstStyle/>
          <a:p>
            <a:pPr algn="ctr" rtl="0">
              <a:defRPr sz="1000"/>
            </a:pPr>
            <a:r>
              <a:rPr lang="da-DK" sz="600" b="0" i="0" strike="noStrike">
                <a:solidFill>
                  <a:srgbClr val="000000"/>
                </a:solidFill>
                <a:latin typeface="Arial"/>
                <a:cs typeface="Arial"/>
              </a:rPr>
              <a:t>Return</a:t>
            </a:r>
          </a:p>
        </xdr:txBody>
      </xdr:sp>
      <xdr:sp macro="" textlink="">
        <xdr:nvSpPr>
          <xdr:cNvPr id="6152" name="Oval 8"/>
          <xdr:cNvSpPr>
            <a:spLocks noChangeArrowheads="1"/>
          </xdr:cNvSpPr>
        </xdr:nvSpPr>
        <xdr:spPr bwMode="auto">
          <a:xfrm>
            <a:off x="5" y="632"/>
            <a:ext cx="42" cy="42"/>
          </a:xfrm>
          <a:prstGeom prst="ellipse">
            <a:avLst/>
          </a:prstGeom>
          <a:gradFill rotWithShape="0">
            <a:gsLst>
              <a:gs pos="0">
                <a:srgbClr val="FFFFFF"/>
              </a:gs>
              <a:gs pos="100000">
                <a:srgbClr val="FFFFFF">
                  <a:gamma/>
                  <a:shade val="46275"/>
                  <a:invGamma/>
                </a:srgbClr>
              </a:gs>
            </a:gsLst>
            <a:lin ang="2700000" scaled="1"/>
          </a:gradFill>
          <a:ln w="3175">
            <a:noFill/>
            <a:round/>
            <a:headEnd/>
            <a:tailEnd/>
          </a:ln>
        </xdr:spPr>
      </xdr:sp>
      <xdr:sp macro="" textlink="">
        <xdr:nvSpPr>
          <xdr:cNvPr id="6153" name="Oval 9"/>
          <xdr:cNvSpPr>
            <a:spLocks noChangeArrowheads="1"/>
          </xdr:cNvSpPr>
        </xdr:nvSpPr>
        <xdr:spPr bwMode="auto">
          <a:xfrm>
            <a:off x="11" y="638"/>
            <a:ext cx="30" cy="30"/>
          </a:xfrm>
          <a:prstGeom prst="ellipse">
            <a:avLst/>
          </a:prstGeom>
          <a:gradFill rotWithShape="0">
            <a:gsLst>
              <a:gs pos="0">
                <a:srgbClr val="FFFFFF">
                  <a:gamma/>
                  <a:shade val="46275"/>
                  <a:invGamma/>
                </a:srgbClr>
              </a:gs>
              <a:gs pos="100000">
                <a:srgbClr val="FFFFFF"/>
              </a:gs>
            </a:gsLst>
            <a:lin ang="2700000" scaled="1"/>
          </a:gradFill>
          <a:ln w="9525">
            <a:noFill/>
            <a:round/>
            <a:headEnd/>
            <a:tailEnd/>
          </a:ln>
        </xdr:spPr>
      </xdr:sp>
    </xdr:grpSp>
    <xdr:clientData fPrintsWithSheet="0"/>
  </xdr:twoCellAnchor>
  <xdr:twoCellAnchor>
    <xdr:from>
      <xdr:col>3</xdr:col>
      <xdr:colOff>114300</xdr:colOff>
      <xdr:row>6</xdr:row>
      <xdr:rowOff>9525</xdr:rowOff>
    </xdr:from>
    <xdr:to>
      <xdr:col>3</xdr:col>
      <xdr:colOff>495300</xdr:colOff>
      <xdr:row>7</xdr:row>
      <xdr:rowOff>76200</xdr:rowOff>
    </xdr:to>
    <xdr:grpSp>
      <xdr:nvGrpSpPr>
        <xdr:cNvPr id="6154" name="Group 10"/>
        <xdr:cNvGrpSpPr>
          <a:grpSpLocks/>
        </xdr:cNvGrpSpPr>
      </xdr:nvGrpSpPr>
      <xdr:grpSpPr bwMode="auto">
        <a:xfrm>
          <a:off x="1400175" y="866775"/>
          <a:ext cx="381000" cy="209550"/>
          <a:chOff x="304" y="164"/>
          <a:chExt cx="40" cy="22"/>
        </a:xfrm>
      </xdr:grpSpPr>
      <xdr:sp macro="" textlink="">
        <xdr:nvSpPr>
          <xdr:cNvPr id="6155" name="AutoShape 11"/>
          <xdr:cNvSpPr>
            <a:spLocks noChangeArrowheads="1"/>
          </xdr:cNvSpPr>
        </xdr:nvSpPr>
        <xdr:spPr bwMode="auto">
          <a:xfrm>
            <a:off x="304" y="164"/>
            <a:ext cx="40" cy="22"/>
          </a:xfrm>
          <a:prstGeom prst="roundRect">
            <a:avLst>
              <a:gd name="adj" fmla="val 16667"/>
            </a:avLst>
          </a:prstGeom>
          <a:solidFill>
            <a:srgbClr val="C0C0C0"/>
          </a:solidFill>
          <a:ln w="3175">
            <a:solidFill>
              <a:srgbClr val="808080"/>
            </a:solidFill>
            <a:round/>
            <a:headEnd/>
            <a:tailEnd/>
          </a:ln>
        </xdr:spPr>
      </xdr:sp>
      <xdr:sp macro="" textlink="">
        <xdr:nvSpPr>
          <xdr:cNvPr id="6156" name="AutoShape 12"/>
          <xdr:cNvSpPr>
            <a:spLocks noChangeArrowheads="1"/>
          </xdr:cNvSpPr>
        </xdr:nvSpPr>
        <xdr:spPr bwMode="auto">
          <a:xfrm rot="16200000">
            <a:off x="315" y="169"/>
            <a:ext cx="14" cy="12"/>
          </a:xfrm>
          <a:prstGeom prst="triangle">
            <a:avLst>
              <a:gd name="adj" fmla="val 50000"/>
            </a:avLst>
          </a:prstGeom>
          <a:solidFill>
            <a:srgbClr val="000000"/>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91</xdr:row>
      <xdr:rowOff>114300</xdr:rowOff>
    </xdr:from>
    <xdr:to>
      <xdr:col>6</xdr:col>
      <xdr:colOff>161925</xdr:colOff>
      <xdr:row>94</xdr:row>
      <xdr:rowOff>0</xdr:rowOff>
    </xdr:to>
    <xdr:sp macro="" textlink="">
      <xdr:nvSpPr>
        <xdr:cNvPr id="2" name="Text Box 2"/>
        <xdr:cNvSpPr txBox="1">
          <a:spLocks noChangeArrowheads="1"/>
        </xdr:cNvSpPr>
      </xdr:nvSpPr>
      <xdr:spPr bwMode="auto">
        <a:xfrm>
          <a:off x="190500" y="22393275"/>
          <a:ext cx="5943600" cy="257175"/>
        </a:xfrm>
        <a:prstGeom prst="rect">
          <a:avLst/>
        </a:prstGeom>
        <a:noFill/>
        <a:ln w="9525">
          <a:noFill/>
          <a:miter lim="800000"/>
          <a:headEnd/>
          <a:tailEnd/>
        </a:ln>
      </xdr:spPr>
      <xdr:txBody>
        <a:bodyPr vertOverflow="clip" wrap="square" lIns="27432" tIns="27432" rIns="27432" bIns="0" anchor="t" upright="1"/>
        <a:lstStyle/>
        <a:p>
          <a:pPr algn="ctr" rtl="0">
            <a:defRPr sz="1000"/>
          </a:pPr>
          <a:r>
            <a:rPr lang="en-US" sz="1100" b="1" i="0" u="none" strike="noStrike" baseline="0">
              <a:solidFill>
                <a:srgbClr val="000000"/>
              </a:solidFill>
              <a:latin typeface="Arial"/>
              <a:cs typeface="Arial"/>
            </a:rPr>
            <a:t>If summary results are satisfactory then perform Capacity Verification.</a:t>
          </a:r>
        </a:p>
        <a:p>
          <a:pPr algn="ctr" rtl="0">
            <a:defRPr sz="1000"/>
          </a:pPr>
          <a:endParaRPr lang="en-US" sz="1100" b="1" i="0" u="none" strike="noStrike" baseline="0">
            <a:solidFill>
              <a:srgbClr val="000000"/>
            </a:solidFill>
            <a:latin typeface="Arial"/>
            <a:cs typeface="Arial"/>
          </a:endParaRPr>
        </a:p>
        <a:p>
          <a:pPr algn="ctr" rtl="0">
            <a:defRPr sz="1000"/>
          </a:pPr>
          <a:endParaRPr lang="en-US" sz="1100" b="1" i="0" u="none" strike="noStrike" baseline="0">
            <a:solidFill>
              <a:srgbClr val="000000"/>
            </a:solidFill>
            <a:latin typeface="Arial"/>
            <a:cs typeface="Arial"/>
          </a:endParaRPr>
        </a:p>
        <a:p>
          <a:pPr algn="ctr" rtl="0">
            <a:defRPr sz="1000"/>
          </a:pPr>
          <a:endParaRPr lang="en-US" sz="1100" b="1" i="0" u="none" strike="noStrike" baseline="0">
            <a:solidFill>
              <a:srgbClr val="000000"/>
            </a:solidFill>
            <a:latin typeface="Arial"/>
            <a:cs typeface="Arial"/>
          </a:endParaRPr>
        </a:p>
      </xdr:txBody>
    </xdr:sp>
    <xdr:clientData/>
  </xdr:twoCellAnchor>
  <xdr:oneCellAnchor>
    <xdr:from>
      <xdr:col>5</xdr:col>
      <xdr:colOff>152400</xdr:colOff>
      <xdr:row>3</xdr:row>
      <xdr:rowOff>0</xdr:rowOff>
    </xdr:from>
    <xdr:ext cx="76200" cy="200025"/>
    <xdr:sp macro="" textlink="">
      <xdr:nvSpPr>
        <xdr:cNvPr id="4" name="Text Box 15"/>
        <xdr:cNvSpPr txBox="1">
          <a:spLocks noChangeArrowheads="1"/>
        </xdr:cNvSpPr>
      </xdr:nvSpPr>
      <xdr:spPr bwMode="auto">
        <a:xfrm>
          <a:off x="5857875" y="704850"/>
          <a:ext cx="76200" cy="200025"/>
        </a:xfrm>
        <a:prstGeom prst="rect">
          <a:avLst/>
        </a:prstGeom>
        <a:noFill/>
        <a:ln w="9525">
          <a:noFill/>
          <a:miter lim="800000"/>
          <a:headEnd/>
          <a:tailEnd/>
        </a:ln>
      </xdr:spPr>
    </xdr:sp>
    <xdr:clientData/>
  </xdr:oneCellAnchor>
  <xdr:oneCellAnchor>
    <xdr:from>
      <xdr:col>5</xdr:col>
      <xdr:colOff>152400</xdr:colOff>
      <xdr:row>3</xdr:row>
      <xdr:rowOff>0</xdr:rowOff>
    </xdr:from>
    <xdr:ext cx="76200" cy="200025"/>
    <xdr:sp macro="" textlink="">
      <xdr:nvSpPr>
        <xdr:cNvPr id="5" name="Text Box 16"/>
        <xdr:cNvSpPr txBox="1">
          <a:spLocks noChangeArrowheads="1"/>
        </xdr:cNvSpPr>
      </xdr:nvSpPr>
      <xdr:spPr bwMode="auto">
        <a:xfrm>
          <a:off x="5857875" y="704850"/>
          <a:ext cx="76200" cy="200025"/>
        </a:xfrm>
        <a:prstGeom prst="rect">
          <a:avLst/>
        </a:prstGeom>
        <a:noFill/>
        <a:ln w="9525">
          <a:noFill/>
          <a:miter lim="800000"/>
          <a:headEnd/>
          <a:tailEnd/>
        </a:ln>
      </xdr:spPr>
    </xdr:sp>
    <xdr:clientData/>
  </xdr:oneCellAnchor>
  <xdr:oneCellAnchor>
    <xdr:from>
      <xdr:col>5</xdr:col>
      <xdr:colOff>228600</xdr:colOff>
      <xdr:row>2</xdr:row>
      <xdr:rowOff>304800</xdr:rowOff>
    </xdr:from>
    <xdr:ext cx="76200" cy="200025"/>
    <xdr:sp macro="" textlink="">
      <xdr:nvSpPr>
        <xdr:cNvPr id="6" name="Text Box 17"/>
        <xdr:cNvSpPr txBox="1">
          <a:spLocks noChangeArrowheads="1"/>
        </xdr:cNvSpPr>
      </xdr:nvSpPr>
      <xdr:spPr bwMode="auto">
        <a:xfrm>
          <a:off x="5934075" y="552450"/>
          <a:ext cx="76200" cy="200025"/>
        </a:xfrm>
        <a:prstGeom prst="rect">
          <a:avLst/>
        </a:prstGeom>
        <a:noFill/>
        <a:ln w="9525">
          <a:noFill/>
          <a:miter lim="800000"/>
          <a:headEnd/>
          <a:tailEnd/>
        </a:ln>
      </xdr:spPr>
    </xdr:sp>
    <xdr:clientData/>
  </xdr:oneCellAnchor>
  <xdr:oneCellAnchor>
    <xdr:from>
      <xdr:col>8</xdr:col>
      <xdr:colOff>114300</xdr:colOff>
      <xdr:row>3</xdr:row>
      <xdr:rowOff>0</xdr:rowOff>
    </xdr:from>
    <xdr:ext cx="76200" cy="200025"/>
    <xdr:sp macro="" textlink="">
      <xdr:nvSpPr>
        <xdr:cNvPr id="7" name="Text Box 18"/>
        <xdr:cNvSpPr txBox="1">
          <a:spLocks noChangeArrowheads="1"/>
        </xdr:cNvSpPr>
      </xdr:nvSpPr>
      <xdr:spPr bwMode="auto">
        <a:xfrm>
          <a:off x="6838950" y="704850"/>
          <a:ext cx="76200" cy="200025"/>
        </a:xfrm>
        <a:prstGeom prst="rect">
          <a:avLst/>
        </a:prstGeom>
        <a:noFill/>
        <a:ln w="9525">
          <a:noFill/>
          <a:miter lim="800000"/>
          <a:headEnd/>
          <a:tailEnd/>
        </a:ln>
      </xdr:spPr>
    </xdr:sp>
    <xdr:clientData/>
  </xdr:oneCellAnchor>
  <xdr:twoCellAnchor>
    <xdr:from>
      <xdr:col>2</xdr:col>
      <xdr:colOff>219075</xdr:colOff>
      <xdr:row>3</xdr:row>
      <xdr:rowOff>0</xdr:rowOff>
    </xdr:from>
    <xdr:to>
      <xdr:col>2</xdr:col>
      <xdr:colOff>466725</xdr:colOff>
      <xdr:row>3</xdr:row>
      <xdr:rowOff>238125</xdr:rowOff>
    </xdr:to>
    <xdr:sp macro="" textlink="">
      <xdr:nvSpPr>
        <xdr:cNvPr id="8" name="Oval 26"/>
        <xdr:cNvSpPr>
          <a:spLocks noChangeArrowheads="1"/>
        </xdr:cNvSpPr>
      </xdr:nvSpPr>
      <xdr:spPr bwMode="auto">
        <a:xfrm>
          <a:off x="1685925" y="1066800"/>
          <a:ext cx="247650" cy="238125"/>
        </a:xfrm>
        <a:prstGeom prst="ellipse">
          <a:avLst/>
        </a:prstGeom>
        <a:solidFill>
          <a:srgbClr val="FFFFFF"/>
        </a:solidFill>
        <a:ln w="9525">
          <a:solidFill>
            <a:srgbClr val="000000"/>
          </a:solidFill>
          <a:round/>
          <a:headEnd/>
          <a:tailEnd/>
        </a:ln>
      </xdr:spPr>
      <xdr:txBody>
        <a:bodyPr vertOverflow="clip" wrap="square" lIns="36576" tIns="27432" rIns="36576" bIns="0" anchor="ctr" upright="1"/>
        <a:lstStyle/>
        <a:p>
          <a:pPr algn="ctr" rtl="0">
            <a:defRPr sz="1000"/>
          </a:pPr>
          <a:r>
            <a:rPr lang="en-US" sz="1000" b="1" i="0" u="none" strike="noStrike" baseline="0">
              <a:solidFill>
                <a:srgbClr val="000000"/>
              </a:solidFill>
              <a:latin typeface="Arial"/>
              <a:cs typeface="Arial"/>
            </a:rPr>
            <a:t>1</a:t>
          </a:r>
        </a:p>
      </xdr:txBody>
    </xdr:sp>
    <xdr:clientData/>
  </xdr:twoCellAnchor>
  <xdr:twoCellAnchor>
    <xdr:from>
      <xdr:col>2</xdr:col>
      <xdr:colOff>619124</xdr:colOff>
      <xdr:row>35</xdr:row>
      <xdr:rowOff>219074</xdr:rowOff>
    </xdr:from>
    <xdr:to>
      <xdr:col>2</xdr:col>
      <xdr:colOff>856868</xdr:colOff>
      <xdr:row>36</xdr:row>
      <xdr:rowOff>18668</xdr:rowOff>
    </xdr:to>
    <xdr:sp macro="" textlink="">
      <xdr:nvSpPr>
        <xdr:cNvPr id="9" name="Oval 27"/>
        <xdr:cNvSpPr>
          <a:spLocks noChangeAspect="1" noChangeArrowheads="1"/>
        </xdr:cNvSpPr>
      </xdr:nvSpPr>
      <xdr:spPr bwMode="auto">
        <a:xfrm>
          <a:off x="2085974" y="8515349"/>
          <a:ext cx="237744" cy="237744"/>
        </a:xfrm>
        <a:prstGeom prst="ellipse">
          <a:avLst/>
        </a:prstGeom>
        <a:solidFill>
          <a:srgbClr val="FFFFFF"/>
        </a:solidFill>
        <a:ln w="9525">
          <a:solidFill>
            <a:srgbClr val="000000"/>
          </a:solidFill>
          <a:round/>
          <a:headEnd/>
          <a:tailEnd/>
        </a:ln>
      </xdr:spPr>
      <xdr:txBody>
        <a:bodyPr vertOverflow="clip" wrap="square" lIns="36576" tIns="27432" rIns="36576" bIns="0" anchor="ctr" upright="1"/>
        <a:lstStyle/>
        <a:p>
          <a:pPr algn="ctr" rtl="0">
            <a:defRPr sz="1000"/>
          </a:pPr>
          <a:r>
            <a:rPr lang="en-US" sz="1000" b="1" i="0" u="none" strike="noStrike" baseline="0">
              <a:solidFill>
                <a:srgbClr val="000000"/>
              </a:solidFill>
              <a:latin typeface="Arial"/>
              <a:cs typeface="Arial"/>
            </a:rPr>
            <a:t>2</a:t>
          </a:r>
        </a:p>
      </xdr:txBody>
    </xdr:sp>
    <xdr:clientData/>
  </xdr:twoCellAnchor>
  <xdr:twoCellAnchor>
    <xdr:from>
      <xdr:col>2</xdr:col>
      <xdr:colOff>219074</xdr:colOff>
      <xdr:row>36</xdr:row>
      <xdr:rowOff>66674</xdr:rowOff>
    </xdr:from>
    <xdr:to>
      <xdr:col>2</xdr:col>
      <xdr:colOff>456818</xdr:colOff>
      <xdr:row>37</xdr:row>
      <xdr:rowOff>237743</xdr:rowOff>
    </xdr:to>
    <xdr:sp macro="" textlink="">
      <xdr:nvSpPr>
        <xdr:cNvPr id="10" name="Oval 28"/>
        <xdr:cNvSpPr>
          <a:spLocks noChangeAspect="1" noChangeArrowheads="1"/>
        </xdr:cNvSpPr>
      </xdr:nvSpPr>
      <xdr:spPr bwMode="auto">
        <a:xfrm>
          <a:off x="1685924" y="8772524"/>
          <a:ext cx="237744" cy="237744"/>
        </a:xfrm>
        <a:prstGeom prst="ellipse">
          <a:avLst/>
        </a:prstGeom>
        <a:solidFill>
          <a:srgbClr val="FFFFFF"/>
        </a:solidFill>
        <a:ln w="9525">
          <a:solidFill>
            <a:srgbClr val="000000"/>
          </a:solidFill>
          <a:round/>
          <a:headEnd/>
          <a:tailEnd/>
        </a:ln>
      </xdr:spPr>
      <xdr:txBody>
        <a:bodyPr vertOverflow="clip" wrap="square" lIns="36576" tIns="27432" rIns="36576" bIns="0" anchor="ctr" upright="1"/>
        <a:lstStyle/>
        <a:p>
          <a:pPr algn="ctr" rtl="0">
            <a:defRPr sz="1000"/>
          </a:pPr>
          <a:r>
            <a:rPr lang="en-US" sz="1000" b="1" i="0" u="none" strike="noStrike" baseline="0">
              <a:solidFill>
                <a:srgbClr val="000000"/>
              </a:solidFill>
              <a:latin typeface="Arial"/>
              <a:cs typeface="Arial"/>
            </a:rPr>
            <a:t>3</a:t>
          </a:r>
        </a:p>
      </xdr:txBody>
    </xdr:sp>
    <xdr:clientData/>
  </xdr:twoCellAnchor>
  <xdr:twoCellAnchor>
    <xdr:from>
      <xdr:col>2</xdr:col>
      <xdr:colOff>276224</xdr:colOff>
      <xdr:row>53</xdr:row>
      <xdr:rowOff>9524</xdr:rowOff>
    </xdr:from>
    <xdr:to>
      <xdr:col>2</xdr:col>
      <xdr:colOff>513968</xdr:colOff>
      <xdr:row>53</xdr:row>
      <xdr:rowOff>247268</xdr:rowOff>
    </xdr:to>
    <xdr:sp macro="" textlink="">
      <xdr:nvSpPr>
        <xdr:cNvPr id="11" name="Oval 29"/>
        <xdr:cNvSpPr>
          <a:spLocks noChangeAspect="1" noChangeArrowheads="1"/>
        </xdr:cNvSpPr>
      </xdr:nvSpPr>
      <xdr:spPr bwMode="auto">
        <a:xfrm>
          <a:off x="1743074" y="12106274"/>
          <a:ext cx="237744" cy="237744"/>
        </a:xfrm>
        <a:prstGeom prst="ellipse">
          <a:avLst/>
        </a:prstGeom>
        <a:solidFill>
          <a:srgbClr val="FFFFFF"/>
        </a:solidFill>
        <a:ln w="9525">
          <a:solidFill>
            <a:srgbClr val="000000"/>
          </a:solidFill>
          <a:round/>
          <a:headEnd/>
          <a:tailEnd/>
        </a:ln>
      </xdr:spPr>
      <xdr:txBody>
        <a:bodyPr vertOverflow="clip" wrap="square" lIns="36576" tIns="27432" rIns="36576" bIns="0" anchor="ctr" upright="1"/>
        <a:lstStyle/>
        <a:p>
          <a:pPr algn="ctr" rtl="0">
            <a:defRPr sz="1000"/>
          </a:pPr>
          <a:r>
            <a:rPr lang="en-US" sz="1000" b="1" i="0" u="none" strike="noStrike" baseline="0">
              <a:solidFill>
                <a:srgbClr val="000000"/>
              </a:solidFill>
              <a:latin typeface="Arial"/>
              <a:cs typeface="Arial"/>
            </a:rPr>
            <a:t>4</a:t>
          </a:r>
        </a:p>
      </xdr:txBody>
    </xdr:sp>
    <xdr:clientData/>
  </xdr:twoCellAnchor>
  <xdr:twoCellAnchor>
    <xdr:from>
      <xdr:col>2</xdr:col>
      <xdr:colOff>257174</xdr:colOff>
      <xdr:row>79</xdr:row>
      <xdr:rowOff>9524</xdr:rowOff>
    </xdr:from>
    <xdr:to>
      <xdr:col>2</xdr:col>
      <xdr:colOff>494918</xdr:colOff>
      <xdr:row>79</xdr:row>
      <xdr:rowOff>247268</xdr:rowOff>
    </xdr:to>
    <xdr:sp macro="" textlink="">
      <xdr:nvSpPr>
        <xdr:cNvPr id="12" name="Oval 30"/>
        <xdr:cNvSpPr>
          <a:spLocks noChangeAspect="1" noChangeArrowheads="1"/>
        </xdr:cNvSpPr>
      </xdr:nvSpPr>
      <xdr:spPr bwMode="auto">
        <a:xfrm>
          <a:off x="1724024" y="19450049"/>
          <a:ext cx="237744" cy="237744"/>
        </a:xfrm>
        <a:prstGeom prst="ellipse">
          <a:avLst/>
        </a:prstGeom>
        <a:solidFill>
          <a:srgbClr val="FFFFFF"/>
        </a:solidFill>
        <a:ln w="9525">
          <a:solidFill>
            <a:srgbClr val="000000"/>
          </a:solidFill>
          <a:round/>
          <a:headEnd/>
          <a:tailEnd/>
        </a:ln>
      </xdr:spPr>
      <xdr:txBody>
        <a:bodyPr vertOverflow="clip" wrap="square" lIns="36576" tIns="27432" rIns="36576" bIns="0" anchor="ctr" upright="1"/>
        <a:lstStyle/>
        <a:p>
          <a:pPr algn="ctr" rtl="0">
            <a:defRPr sz="1000"/>
          </a:pPr>
          <a:r>
            <a:rPr lang="en-US" sz="1000" b="1" i="0" u="none" strike="noStrike" baseline="0">
              <a:solidFill>
                <a:srgbClr val="000000"/>
              </a:solidFill>
              <a:latin typeface="Arial"/>
              <a:cs typeface="Arial"/>
            </a:rPr>
            <a:t>5</a:t>
          </a:r>
        </a:p>
      </xdr:txBody>
    </xdr:sp>
    <xdr:clientData/>
  </xdr:twoCellAnchor>
  <xdr:twoCellAnchor>
    <xdr:from>
      <xdr:col>0</xdr:col>
      <xdr:colOff>74844</xdr:colOff>
      <xdr:row>0</xdr:row>
      <xdr:rowOff>61235</xdr:rowOff>
    </xdr:from>
    <xdr:to>
      <xdr:col>3</xdr:col>
      <xdr:colOff>1646464</xdr:colOff>
      <xdr:row>1</xdr:row>
      <xdr:rowOff>209551</xdr:rowOff>
    </xdr:to>
    <xdr:sp macro="" textlink="">
      <xdr:nvSpPr>
        <xdr:cNvPr id="13" name="TextBox 12"/>
        <xdr:cNvSpPr txBox="1"/>
      </xdr:nvSpPr>
      <xdr:spPr>
        <a:xfrm>
          <a:off x="74844" y="61235"/>
          <a:ext cx="3914770" cy="3959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200">
              <a:latin typeface="Arial" pitchFamily="34" charset="0"/>
              <a:cs typeface="Arial" pitchFamily="34" charset="0"/>
            </a:rPr>
            <a:t>Navistar</a:t>
          </a:r>
          <a:r>
            <a:rPr lang="en-US" sz="2200" baseline="0">
              <a:latin typeface="Arial" pitchFamily="34" charset="0"/>
              <a:cs typeface="Arial" pitchFamily="34" charset="0"/>
            </a:rPr>
            <a:t> Capacity Verification</a:t>
          </a:r>
          <a:endParaRPr lang="en-US" sz="2200">
            <a:latin typeface="Arial" pitchFamily="34" charset="0"/>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9524</xdr:colOff>
      <xdr:row>8</xdr:row>
      <xdr:rowOff>133349</xdr:rowOff>
    </xdr:from>
    <xdr:to>
      <xdr:col>3</xdr:col>
      <xdr:colOff>247268</xdr:colOff>
      <xdr:row>9</xdr:row>
      <xdr:rowOff>228218</xdr:rowOff>
    </xdr:to>
    <xdr:sp macro="" textlink="">
      <xdr:nvSpPr>
        <xdr:cNvPr id="3" name="Oval 12"/>
        <xdr:cNvSpPr>
          <a:spLocks noChangeAspect="1" noChangeArrowheads="1"/>
        </xdr:cNvSpPr>
      </xdr:nvSpPr>
      <xdr:spPr bwMode="auto">
        <a:xfrm>
          <a:off x="1257299" y="1323974"/>
          <a:ext cx="237744" cy="237744"/>
        </a:xfrm>
        <a:prstGeom prst="ellipse">
          <a:avLst/>
        </a:prstGeom>
        <a:solidFill>
          <a:srgbClr val="FFFFFF"/>
        </a:solidFill>
        <a:ln w="9525">
          <a:solidFill>
            <a:srgbClr val="000000"/>
          </a:solidFill>
          <a:round/>
          <a:headEnd/>
          <a:tailEnd/>
        </a:ln>
      </xdr:spPr>
      <xdr:txBody>
        <a:bodyPr vertOverflow="clip" wrap="square" lIns="36576" tIns="27432" rIns="36576" bIns="0" anchor="ctr" upright="1"/>
        <a:lstStyle/>
        <a:p>
          <a:pPr algn="ctr" rtl="0">
            <a:defRPr sz="1000"/>
          </a:pPr>
          <a:r>
            <a:rPr lang="en-US" sz="1000" b="1" i="0" u="none" strike="noStrike" baseline="0">
              <a:solidFill>
                <a:srgbClr val="000000"/>
              </a:solidFill>
              <a:latin typeface="Arial"/>
              <a:cs typeface="Arial"/>
            </a:rPr>
            <a:t>1</a:t>
          </a:r>
        </a:p>
      </xdr:txBody>
    </xdr:sp>
    <xdr:clientData/>
  </xdr:twoCellAnchor>
  <xdr:twoCellAnchor>
    <xdr:from>
      <xdr:col>3</xdr:col>
      <xdr:colOff>66674</xdr:colOff>
      <xdr:row>14</xdr:row>
      <xdr:rowOff>514349</xdr:rowOff>
    </xdr:from>
    <xdr:to>
      <xdr:col>3</xdr:col>
      <xdr:colOff>304418</xdr:colOff>
      <xdr:row>15</xdr:row>
      <xdr:rowOff>237743</xdr:rowOff>
    </xdr:to>
    <xdr:sp macro="" textlink="">
      <xdr:nvSpPr>
        <xdr:cNvPr id="4" name="Oval 14"/>
        <xdr:cNvSpPr>
          <a:spLocks noChangeAspect="1" noChangeArrowheads="1"/>
        </xdr:cNvSpPr>
      </xdr:nvSpPr>
      <xdr:spPr bwMode="auto">
        <a:xfrm>
          <a:off x="1371599" y="2686049"/>
          <a:ext cx="237744" cy="237744"/>
        </a:xfrm>
        <a:prstGeom prst="ellipse">
          <a:avLst/>
        </a:prstGeom>
        <a:solidFill>
          <a:srgbClr val="FFFFFF"/>
        </a:solidFill>
        <a:ln w="9525">
          <a:solidFill>
            <a:srgbClr val="000000"/>
          </a:solidFill>
          <a:round/>
          <a:headEnd/>
          <a:tailEnd/>
        </a:ln>
      </xdr:spPr>
      <xdr:txBody>
        <a:bodyPr vertOverflow="clip" wrap="square" lIns="36576" tIns="27432" rIns="36576" bIns="0" anchor="ctr" upright="1"/>
        <a:lstStyle/>
        <a:p>
          <a:pPr algn="ctr" rtl="0">
            <a:defRPr sz="1000"/>
          </a:pPr>
          <a:r>
            <a:rPr lang="en-US" sz="1000" b="1" i="0" u="none" strike="noStrike" baseline="0">
              <a:solidFill>
                <a:srgbClr val="000000"/>
              </a:solidFill>
              <a:latin typeface="Arial"/>
              <a:cs typeface="Arial"/>
            </a:rPr>
            <a:t>2</a:t>
          </a:r>
        </a:p>
      </xdr:txBody>
    </xdr:sp>
    <xdr:clientData/>
  </xdr:twoCellAnchor>
  <xdr:twoCellAnchor>
    <xdr:from>
      <xdr:col>1</xdr:col>
      <xdr:colOff>9524</xdr:colOff>
      <xdr:row>47</xdr:row>
      <xdr:rowOff>38099</xdr:rowOff>
    </xdr:from>
    <xdr:to>
      <xdr:col>1</xdr:col>
      <xdr:colOff>247268</xdr:colOff>
      <xdr:row>47</xdr:row>
      <xdr:rowOff>275843</xdr:rowOff>
    </xdr:to>
    <xdr:sp macro="" textlink="">
      <xdr:nvSpPr>
        <xdr:cNvPr id="5" name="Oval 15"/>
        <xdr:cNvSpPr>
          <a:spLocks noChangeAspect="1" noChangeArrowheads="1"/>
        </xdr:cNvSpPr>
      </xdr:nvSpPr>
      <xdr:spPr bwMode="auto">
        <a:xfrm>
          <a:off x="228599" y="8772524"/>
          <a:ext cx="237744" cy="237744"/>
        </a:xfrm>
        <a:prstGeom prst="ellipse">
          <a:avLst/>
        </a:prstGeom>
        <a:solidFill>
          <a:srgbClr val="FFFFFF"/>
        </a:solidFill>
        <a:ln w="9525">
          <a:solidFill>
            <a:srgbClr val="000000"/>
          </a:solidFill>
          <a:round/>
          <a:headEnd/>
          <a:tailEnd/>
        </a:ln>
      </xdr:spPr>
      <xdr:txBody>
        <a:bodyPr vertOverflow="clip" wrap="square" lIns="36576" tIns="27432" rIns="36576" bIns="0" anchor="ctr" upright="1"/>
        <a:lstStyle/>
        <a:p>
          <a:pPr algn="ctr" rtl="0">
            <a:defRPr sz="1000"/>
          </a:pPr>
          <a:r>
            <a:rPr lang="en-US" sz="1000" b="1" i="0" u="none" strike="noStrike" baseline="0">
              <a:solidFill>
                <a:srgbClr val="000000"/>
              </a:solidFill>
              <a:latin typeface="Arial"/>
              <a:cs typeface="Arial"/>
            </a:rPr>
            <a:t>3</a:t>
          </a:r>
        </a:p>
      </xdr:txBody>
    </xdr:sp>
    <xdr:clientData/>
  </xdr:twoCellAnchor>
  <xdr:twoCellAnchor>
    <xdr:from>
      <xdr:col>2</xdr:col>
      <xdr:colOff>514349</xdr:colOff>
      <xdr:row>64</xdr:row>
      <xdr:rowOff>47624</xdr:rowOff>
    </xdr:from>
    <xdr:to>
      <xdr:col>3</xdr:col>
      <xdr:colOff>209168</xdr:colOff>
      <xdr:row>68</xdr:row>
      <xdr:rowOff>9143</xdr:rowOff>
    </xdr:to>
    <xdr:sp macro="" textlink="">
      <xdr:nvSpPr>
        <xdr:cNvPr id="6" name="Oval 16"/>
        <xdr:cNvSpPr>
          <a:spLocks noChangeAspect="1" noChangeArrowheads="1"/>
        </xdr:cNvSpPr>
      </xdr:nvSpPr>
      <xdr:spPr bwMode="auto">
        <a:xfrm>
          <a:off x="1276349" y="12525374"/>
          <a:ext cx="237744" cy="237744"/>
        </a:xfrm>
        <a:prstGeom prst="ellipse">
          <a:avLst/>
        </a:prstGeom>
        <a:solidFill>
          <a:srgbClr val="FFFFFF"/>
        </a:solidFill>
        <a:ln w="9525">
          <a:solidFill>
            <a:srgbClr val="000000"/>
          </a:solidFill>
          <a:round/>
          <a:headEnd/>
          <a:tailEnd/>
        </a:ln>
      </xdr:spPr>
      <xdr:txBody>
        <a:bodyPr vertOverflow="clip" wrap="square" lIns="36576" tIns="27432" rIns="36576" bIns="0" anchor="ctr" upright="1"/>
        <a:lstStyle/>
        <a:p>
          <a:pPr algn="ctr" rtl="0">
            <a:defRPr sz="1000"/>
          </a:pPr>
          <a:r>
            <a:rPr lang="en-US" sz="1000" b="1" i="0" u="none" strike="noStrike" baseline="0">
              <a:solidFill>
                <a:srgbClr val="000000"/>
              </a:solidFill>
              <a:latin typeface="Arial"/>
              <a:cs typeface="Arial"/>
            </a:rPr>
            <a:t>4</a:t>
          </a:r>
        </a:p>
      </xdr:txBody>
    </xdr:sp>
    <xdr:clientData/>
  </xdr:twoCellAnchor>
  <xdr:twoCellAnchor>
    <xdr:from>
      <xdr:col>0</xdr:col>
      <xdr:colOff>95250</xdr:colOff>
      <xdr:row>0</xdr:row>
      <xdr:rowOff>85725</xdr:rowOff>
    </xdr:from>
    <xdr:to>
      <xdr:col>8</xdr:col>
      <xdr:colOff>47620</xdr:colOff>
      <xdr:row>3</xdr:row>
      <xdr:rowOff>14966</xdr:rowOff>
    </xdr:to>
    <xdr:sp macro="" textlink="">
      <xdr:nvSpPr>
        <xdr:cNvPr id="8" name="TextBox 7"/>
        <xdr:cNvSpPr txBox="1"/>
      </xdr:nvSpPr>
      <xdr:spPr>
        <a:xfrm>
          <a:off x="95250" y="85725"/>
          <a:ext cx="3914770" cy="3959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200">
              <a:latin typeface="Arial" pitchFamily="34" charset="0"/>
              <a:cs typeface="Arial" pitchFamily="34" charset="0"/>
            </a:rPr>
            <a:t>Navistar</a:t>
          </a:r>
          <a:r>
            <a:rPr lang="en-US" sz="2200" baseline="0">
              <a:latin typeface="Arial" pitchFamily="34" charset="0"/>
              <a:cs typeface="Arial" pitchFamily="34" charset="0"/>
            </a:rPr>
            <a:t> Capacity Verification</a:t>
          </a:r>
          <a:endParaRPr lang="en-US" sz="2200">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Sheet9"/>
  <dimension ref="B2:D4"/>
  <sheetViews>
    <sheetView workbookViewId="0">
      <selection activeCell="A4" sqref="A4"/>
    </sheetView>
  </sheetViews>
  <sheetFormatPr defaultRowHeight="11.25"/>
  <cols>
    <col min="2" max="2" width="3.83203125" customWidth="1"/>
  </cols>
  <sheetData>
    <row r="2" spans="2:4">
      <c r="B2" s="1" t="s">
        <v>1</v>
      </c>
      <c r="C2" s="142" t="s">
        <v>3</v>
      </c>
      <c r="D2" s="143"/>
    </row>
    <row r="3" spans="2:4">
      <c r="B3" s="2" t="s">
        <v>2</v>
      </c>
      <c r="C3" s="144"/>
      <c r="D3" s="145"/>
    </row>
    <row r="4" spans="2:4">
      <c r="B4" s="3" t="s">
        <v>0</v>
      </c>
      <c r="C4" s="146"/>
      <c r="D4" s="147"/>
    </row>
  </sheetData>
  <mergeCells count="1">
    <mergeCell ref="C2:D4"/>
  </mergeCells>
  <phoneticPr fontId="0"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pageSetUpPr fitToPage="1"/>
  </sheetPr>
  <dimension ref="A1:L96"/>
  <sheetViews>
    <sheetView showGridLines="0" tabSelected="1" zoomScaleNormal="100" workbookViewId="0">
      <selection activeCell="D5" sqref="D5:G5"/>
    </sheetView>
  </sheetViews>
  <sheetFormatPr defaultRowHeight="11.25"/>
  <cols>
    <col min="1" max="1" width="2.83203125" style="6" customWidth="1"/>
    <col min="2" max="2" width="22.83203125" customWidth="1"/>
    <col min="3" max="3" width="15.33203125" bestFit="1" customWidth="1"/>
    <col min="4" max="4" width="35.5" customWidth="1"/>
    <col min="5" max="5" width="23.33203125" customWidth="1"/>
    <col min="6" max="6" width="4.6640625" bestFit="1" customWidth="1"/>
    <col min="7" max="7" width="4.6640625" customWidth="1"/>
    <col min="8" max="8" width="9.33203125" customWidth="1"/>
    <col min="11" max="11" width="16.1640625" customWidth="1"/>
    <col min="257" max="257" width="2.83203125" customWidth="1"/>
    <col min="258" max="258" width="22.83203125" customWidth="1"/>
    <col min="259" max="259" width="15.33203125" bestFit="1" customWidth="1"/>
    <col min="260" max="260" width="35.5" customWidth="1"/>
    <col min="261" max="261" width="23.33203125" customWidth="1"/>
    <col min="262" max="262" width="4.6640625" bestFit="1" customWidth="1"/>
    <col min="263" max="263" width="3.83203125" bestFit="1" customWidth="1"/>
    <col min="264" max="264" width="9.33203125" customWidth="1"/>
    <col min="267" max="267" width="16.1640625" customWidth="1"/>
    <col min="513" max="513" width="2.83203125" customWidth="1"/>
    <col min="514" max="514" width="22.83203125" customWidth="1"/>
    <col min="515" max="515" width="15.33203125" bestFit="1" customWidth="1"/>
    <col min="516" max="516" width="35.5" customWidth="1"/>
    <col min="517" max="517" width="23.33203125" customWidth="1"/>
    <col min="518" max="518" width="4.6640625" bestFit="1" customWidth="1"/>
    <col min="519" max="519" width="3.83203125" bestFit="1" customWidth="1"/>
    <col min="520" max="520" width="9.33203125" customWidth="1"/>
    <col min="523" max="523" width="16.1640625" customWidth="1"/>
    <col min="769" max="769" width="2.83203125" customWidth="1"/>
    <col min="770" max="770" width="22.83203125" customWidth="1"/>
    <col min="771" max="771" width="15.33203125" bestFit="1" customWidth="1"/>
    <col min="772" max="772" width="35.5" customWidth="1"/>
    <col min="773" max="773" width="23.33203125" customWidth="1"/>
    <col min="774" max="774" width="4.6640625" bestFit="1" customWidth="1"/>
    <col min="775" max="775" width="3.83203125" bestFit="1" customWidth="1"/>
    <col min="776" max="776" width="9.33203125" customWidth="1"/>
    <col min="779" max="779" width="16.1640625" customWidth="1"/>
    <col min="1025" max="1025" width="2.83203125" customWidth="1"/>
    <col min="1026" max="1026" width="22.83203125" customWidth="1"/>
    <col min="1027" max="1027" width="15.33203125" bestFit="1" customWidth="1"/>
    <col min="1028" max="1028" width="35.5" customWidth="1"/>
    <col min="1029" max="1029" width="23.33203125" customWidth="1"/>
    <col min="1030" max="1030" width="4.6640625" bestFit="1" customWidth="1"/>
    <col min="1031" max="1031" width="3.83203125" bestFit="1" customWidth="1"/>
    <col min="1032" max="1032" width="9.33203125" customWidth="1"/>
    <col min="1035" max="1035" width="16.1640625" customWidth="1"/>
    <col min="1281" max="1281" width="2.83203125" customWidth="1"/>
    <col min="1282" max="1282" width="22.83203125" customWidth="1"/>
    <col min="1283" max="1283" width="15.33203125" bestFit="1" customWidth="1"/>
    <col min="1284" max="1284" width="35.5" customWidth="1"/>
    <col min="1285" max="1285" width="23.33203125" customWidth="1"/>
    <col min="1286" max="1286" width="4.6640625" bestFit="1" customWidth="1"/>
    <col min="1287" max="1287" width="3.83203125" bestFit="1" customWidth="1"/>
    <col min="1288" max="1288" width="9.33203125" customWidth="1"/>
    <col min="1291" max="1291" width="16.1640625" customWidth="1"/>
    <col min="1537" max="1537" width="2.83203125" customWidth="1"/>
    <col min="1538" max="1538" width="22.83203125" customWidth="1"/>
    <col min="1539" max="1539" width="15.33203125" bestFit="1" customWidth="1"/>
    <col min="1540" max="1540" width="35.5" customWidth="1"/>
    <col min="1541" max="1541" width="23.33203125" customWidth="1"/>
    <col min="1542" max="1542" width="4.6640625" bestFit="1" customWidth="1"/>
    <col min="1543" max="1543" width="3.83203125" bestFit="1" customWidth="1"/>
    <col min="1544" max="1544" width="9.33203125" customWidth="1"/>
    <col min="1547" max="1547" width="16.1640625" customWidth="1"/>
    <col min="1793" max="1793" width="2.83203125" customWidth="1"/>
    <col min="1794" max="1794" width="22.83203125" customWidth="1"/>
    <col min="1795" max="1795" width="15.33203125" bestFit="1" customWidth="1"/>
    <col min="1796" max="1796" width="35.5" customWidth="1"/>
    <col min="1797" max="1797" width="23.33203125" customWidth="1"/>
    <col min="1798" max="1798" width="4.6640625" bestFit="1" customWidth="1"/>
    <col min="1799" max="1799" width="3.83203125" bestFit="1" customWidth="1"/>
    <col min="1800" max="1800" width="9.33203125" customWidth="1"/>
    <col min="1803" max="1803" width="16.1640625" customWidth="1"/>
    <col min="2049" max="2049" width="2.83203125" customWidth="1"/>
    <col min="2050" max="2050" width="22.83203125" customWidth="1"/>
    <col min="2051" max="2051" width="15.33203125" bestFit="1" customWidth="1"/>
    <col min="2052" max="2052" width="35.5" customWidth="1"/>
    <col min="2053" max="2053" width="23.33203125" customWidth="1"/>
    <col min="2054" max="2054" width="4.6640625" bestFit="1" customWidth="1"/>
    <col min="2055" max="2055" width="3.83203125" bestFit="1" customWidth="1"/>
    <col min="2056" max="2056" width="9.33203125" customWidth="1"/>
    <col min="2059" max="2059" width="16.1640625" customWidth="1"/>
    <col min="2305" max="2305" width="2.83203125" customWidth="1"/>
    <col min="2306" max="2306" width="22.83203125" customWidth="1"/>
    <col min="2307" max="2307" width="15.33203125" bestFit="1" customWidth="1"/>
    <col min="2308" max="2308" width="35.5" customWidth="1"/>
    <col min="2309" max="2309" width="23.33203125" customWidth="1"/>
    <col min="2310" max="2310" width="4.6640625" bestFit="1" customWidth="1"/>
    <col min="2311" max="2311" width="3.83203125" bestFit="1" customWidth="1"/>
    <col min="2312" max="2312" width="9.33203125" customWidth="1"/>
    <col min="2315" max="2315" width="16.1640625" customWidth="1"/>
    <col min="2561" max="2561" width="2.83203125" customWidth="1"/>
    <col min="2562" max="2562" width="22.83203125" customWidth="1"/>
    <col min="2563" max="2563" width="15.33203125" bestFit="1" customWidth="1"/>
    <col min="2564" max="2564" width="35.5" customWidth="1"/>
    <col min="2565" max="2565" width="23.33203125" customWidth="1"/>
    <col min="2566" max="2566" width="4.6640625" bestFit="1" customWidth="1"/>
    <col min="2567" max="2567" width="3.83203125" bestFit="1" customWidth="1"/>
    <col min="2568" max="2568" width="9.33203125" customWidth="1"/>
    <col min="2571" max="2571" width="16.1640625" customWidth="1"/>
    <col min="2817" max="2817" width="2.83203125" customWidth="1"/>
    <col min="2818" max="2818" width="22.83203125" customWidth="1"/>
    <col min="2819" max="2819" width="15.33203125" bestFit="1" customWidth="1"/>
    <col min="2820" max="2820" width="35.5" customWidth="1"/>
    <col min="2821" max="2821" width="23.33203125" customWidth="1"/>
    <col min="2822" max="2822" width="4.6640625" bestFit="1" customWidth="1"/>
    <col min="2823" max="2823" width="3.83203125" bestFit="1" customWidth="1"/>
    <col min="2824" max="2824" width="9.33203125" customWidth="1"/>
    <col min="2827" max="2827" width="16.1640625" customWidth="1"/>
    <col min="3073" max="3073" width="2.83203125" customWidth="1"/>
    <col min="3074" max="3074" width="22.83203125" customWidth="1"/>
    <col min="3075" max="3075" width="15.33203125" bestFit="1" customWidth="1"/>
    <col min="3076" max="3076" width="35.5" customWidth="1"/>
    <col min="3077" max="3077" width="23.33203125" customWidth="1"/>
    <col min="3078" max="3078" width="4.6640625" bestFit="1" customWidth="1"/>
    <col min="3079" max="3079" width="3.83203125" bestFit="1" customWidth="1"/>
    <col min="3080" max="3080" width="9.33203125" customWidth="1"/>
    <col min="3083" max="3083" width="16.1640625" customWidth="1"/>
    <col min="3329" max="3329" width="2.83203125" customWidth="1"/>
    <col min="3330" max="3330" width="22.83203125" customWidth="1"/>
    <col min="3331" max="3331" width="15.33203125" bestFit="1" customWidth="1"/>
    <col min="3332" max="3332" width="35.5" customWidth="1"/>
    <col min="3333" max="3333" width="23.33203125" customWidth="1"/>
    <col min="3334" max="3334" width="4.6640625" bestFit="1" customWidth="1"/>
    <col min="3335" max="3335" width="3.83203125" bestFit="1" customWidth="1"/>
    <col min="3336" max="3336" width="9.33203125" customWidth="1"/>
    <col min="3339" max="3339" width="16.1640625" customWidth="1"/>
    <col min="3585" max="3585" width="2.83203125" customWidth="1"/>
    <col min="3586" max="3586" width="22.83203125" customWidth="1"/>
    <col min="3587" max="3587" width="15.33203125" bestFit="1" customWidth="1"/>
    <col min="3588" max="3588" width="35.5" customWidth="1"/>
    <col min="3589" max="3589" width="23.33203125" customWidth="1"/>
    <col min="3590" max="3590" width="4.6640625" bestFit="1" customWidth="1"/>
    <col min="3591" max="3591" width="3.83203125" bestFit="1" customWidth="1"/>
    <col min="3592" max="3592" width="9.33203125" customWidth="1"/>
    <col min="3595" max="3595" width="16.1640625" customWidth="1"/>
    <col min="3841" max="3841" width="2.83203125" customWidth="1"/>
    <col min="3842" max="3842" width="22.83203125" customWidth="1"/>
    <col min="3843" max="3843" width="15.33203125" bestFit="1" customWidth="1"/>
    <col min="3844" max="3844" width="35.5" customWidth="1"/>
    <col min="3845" max="3845" width="23.33203125" customWidth="1"/>
    <col min="3846" max="3846" width="4.6640625" bestFit="1" customWidth="1"/>
    <col min="3847" max="3847" width="3.83203125" bestFit="1" customWidth="1"/>
    <col min="3848" max="3848" width="9.33203125" customWidth="1"/>
    <col min="3851" max="3851" width="16.1640625" customWidth="1"/>
    <col min="4097" max="4097" width="2.83203125" customWidth="1"/>
    <col min="4098" max="4098" width="22.83203125" customWidth="1"/>
    <col min="4099" max="4099" width="15.33203125" bestFit="1" customWidth="1"/>
    <col min="4100" max="4100" width="35.5" customWidth="1"/>
    <col min="4101" max="4101" width="23.33203125" customWidth="1"/>
    <col min="4102" max="4102" width="4.6640625" bestFit="1" customWidth="1"/>
    <col min="4103" max="4103" width="3.83203125" bestFit="1" customWidth="1"/>
    <col min="4104" max="4104" width="9.33203125" customWidth="1"/>
    <col min="4107" max="4107" width="16.1640625" customWidth="1"/>
    <col min="4353" max="4353" width="2.83203125" customWidth="1"/>
    <col min="4354" max="4354" width="22.83203125" customWidth="1"/>
    <col min="4355" max="4355" width="15.33203125" bestFit="1" customWidth="1"/>
    <col min="4356" max="4356" width="35.5" customWidth="1"/>
    <col min="4357" max="4357" width="23.33203125" customWidth="1"/>
    <col min="4358" max="4358" width="4.6640625" bestFit="1" customWidth="1"/>
    <col min="4359" max="4359" width="3.83203125" bestFit="1" customWidth="1"/>
    <col min="4360" max="4360" width="9.33203125" customWidth="1"/>
    <col min="4363" max="4363" width="16.1640625" customWidth="1"/>
    <col min="4609" max="4609" width="2.83203125" customWidth="1"/>
    <col min="4610" max="4610" width="22.83203125" customWidth="1"/>
    <col min="4611" max="4611" width="15.33203125" bestFit="1" customWidth="1"/>
    <col min="4612" max="4612" width="35.5" customWidth="1"/>
    <col min="4613" max="4613" width="23.33203125" customWidth="1"/>
    <col min="4614" max="4614" width="4.6640625" bestFit="1" customWidth="1"/>
    <col min="4615" max="4615" width="3.83203125" bestFit="1" customWidth="1"/>
    <col min="4616" max="4616" width="9.33203125" customWidth="1"/>
    <col min="4619" max="4619" width="16.1640625" customWidth="1"/>
    <col min="4865" max="4865" width="2.83203125" customWidth="1"/>
    <col min="4866" max="4866" width="22.83203125" customWidth="1"/>
    <col min="4867" max="4867" width="15.33203125" bestFit="1" customWidth="1"/>
    <col min="4868" max="4868" width="35.5" customWidth="1"/>
    <col min="4869" max="4869" width="23.33203125" customWidth="1"/>
    <col min="4870" max="4870" width="4.6640625" bestFit="1" customWidth="1"/>
    <col min="4871" max="4871" width="3.83203125" bestFit="1" customWidth="1"/>
    <col min="4872" max="4872" width="9.33203125" customWidth="1"/>
    <col min="4875" max="4875" width="16.1640625" customWidth="1"/>
    <col min="5121" max="5121" width="2.83203125" customWidth="1"/>
    <col min="5122" max="5122" width="22.83203125" customWidth="1"/>
    <col min="5123" max="5123" width="15.33203125" bestFit="1" customWidth="1"/>
    <col min="5124" max="5124" width="35.5" customWidth="1"/>
    <col min="5125" max="5125" width="23.33203125" customWidth="1"/>
    <col min="5126" max="5126" width="4.6640625" bestFit="1" customWidth="1"/>
    <col min="5127" max="5127" width="3.83203125" bestFit="1" customWidth="1"/>
    <col min="5128" max="5128" width="9.33203125" customWidth="1"/>
    <col min="5131" max="5131" width="16.1640625" customWidth="1"/>
    <col min="5377" max="5377" width="2.83203125" customWidth="1"/>
    <col min="5378" max="5378" width="22.83203125" customWidth="1"/>
    <col min="5379" max="5379" width="15.33203125" bestFit="1" customWidth="1"/>
    <col min="5380" max="5380" width="35.5" customWidth="1"/>
    <col min="5381" max="5381" width="23.33203125" customWidth="1"/>
    <col min="5382" max="5382" width="4.6640625" bestFit="1" customWidth="1"/>
    <col min="5383" max="5383" width="3.83203125" bestFit="1" customWidth="1"/>
    <col min="5384" max="5384" width="9.33203125" customWidth="1"/>
    <col min="5387" max="5387" width="16.1640625" customWidth="1"/>
    <col min="5633" max="5633" width="2.83203125" customWidth="1"/>
    <col min="5634" max="5634" width="22.83203125" customWidth="1"/>
    <col min="5635" max="5635" width="15.33203125" bestFit="1" customWidth="1"/>
    <col min="5636" max="5636" width="35.5" customWidth="1"/>
    <col min="5637" max="5637" width="23.33203125" customWidth="1"/>
    <col min="5638" max="5638" width="4.6640625" bestFit="1" customWidth="1"/>
    <col min="5639" max="5639" width="3.83203125" bestFit="1" customWidth="1"/>
    <col min="5640" max="5640" width="9.33203125" customWidth="1"/>
    <col min="5643" max="5643" width="16.1640625" customWidth="1"/>
    <col min="5889" max="5889" width="2.83203125" customWidth="1"/>
    <col min="5890" max="5890" width="22.83203125" customWidth="1"/>
    <col min="5891" max="5891" width="15.33203125" bestFit="1" customWidth="1"/>
    <col min="5892" max="5892" width="35.5" customWidth="1"/>
    <col min="5893" max="5893" width="23.33203125" customWidth="1"/>
    <col min="5894" max="5894" width="4.6640625" bestFit="1" customWidth="1"/>
    <col min="5895" max="5895" width="3.83203125" bestFit="1" customWidth="1"/>
    <col min="5896" max="5896" width="9.33203125" customWidth="1"/>
    <col min="5899" max="5899" width="16.1640625" customWidth="1"/>
    <col min="6145" max="6145" width="2.83203125" customWidth="1"/>
    <col min="6146" max="6146" width="22.83203125" customWidth="1"/>
    <col min="6147" max="6147" width="15.33203125" bestFit="1" customWidth="1"/>
    <col min="6148" max="6148" width="35.5" customWidth="1"/>
    <col min="6149" max="6149" width="23.33203125" customWidth="1"/>
    <col min="6150" max="6150" width="4.6640625" bestFit="1" customWidth="1"/>
    <col min="6151" max="6151" width="3.83203125" bestFit="1" customWidth="1"/>
    <col min="6152" max="6152" width="9.33203125" customWidth="1"/>
    <col min="6155" max="6155" width="16.1640625" customWidth="1"/>
    <col min="6401" max="6401" width="2.83203125" customWidth="1"/>
    <col min="6402" max="6402" width="22.83203125" customWidth="1"/>
    <col min="6403" max="6403" width="15.33203125" bestFit="1" customWidth="1"/>
    <col min="6404" max="6404" width="35.5" customWidth="1"/>
    <col min="6405" max="6405" width="23.33203125" customWidth="1"/>
    <col min="6406" max="6406" width="4.6640625" bestFit="1" customWidth="1"/>
    <col min="6407" max="6407" width="3.83203125" bestFit="1" customWidth="1"/>
    <col min="6408" max="6408" width="9.33203125" customWidth="1"/>
    <col min="6411" max="6411" width="16.1640625" customWidth="1"/>
    <col min="6657" max="6657" width="2.83203125" customWidth="1"/>
    <col min="6658" max="6658" width="22.83203125" customWidth="1"/>
    <col min="6659" max="6659" width="15.33203125" bestFit="1" customWidth="1"/>
    <col min="6660" max="6660" width="35.5" customWidth="1"/>
    <col min="6661" max="6661" width="23.33203125" customWidth="1"/>
    <col min="6662" max="6662" width="4.6640625" bestFit="1" customWidth="1"/>
    <col min="6663" max="6663" width="3.83203125" bestFit="1" customWidth="1"/>
    <col min="6664" max="6664" width="9.33203125" customWidth="1"/>
    <col min="6667" max="6667" width="16.1640625" customWidth="1"/>
    <col min="6913" max="6913" width="2.83203125" customWidth="1"/>
    <col min="6914" max="6914" width="22.83203125" customWidth="1"/>
    <col min="6915" max="6915" width="15.33203125" bestFit="1" customWidth="1"/>
    <col min="6916" max="6916" width="35.5" customWidth="1"/>
    <col min="6917" max="6917" width="23.33203125" customWidth="1"/>
    <col min="6918" max="6918" width="4.6640625" bestFit="1" customWidth="1"/>
    <col min="6919" max="6919" width="3.83203125" bestFit="1" customWidth="1"/>
    <col min="6920" max="6920" width="9.33203125" customWidth="1"/>
    <col min="6923" max="6923" width="16.1640625" customWidth="1"/>
    <col min="7169" max="7169" width="2.83203125" customWidth="1"/>
    <col min="7170" max="7170" width="22.83203125" customWidth="1"/>
    <col min="7171" max="7171" width="15.33203125" bestFit="1" customWidth="1"/>
    <col min="7172" max="7172" width="35.5" customWidth="1"/>
    <col min="7173" max="7173" width="23.33203125" customWidth="1"/>
    <col min="7174" max="7174" width="4.6640625" bestFit="1" customWidth="1"/>
    <col min="7175" max="7175" width="3.83203125" bestFit="1" customWidth="1"/>
    <col min="7176" max="7176" width="9.33203125" customWidth="1"/>
    <col min="7179" max="7179" width="16.1640625" customWidth="1"/>
    <col min="7425" max="7425" width="2.83203125" customWidth="1"/>
    <col min="7426" max="7426" width="22.83203125" customWidth="1"/>
    <col min="7427" max="7427" width="15.33203125" bestFit="1" customWidth="1"/>
    <col min="7428" max="7428" width="35.5" customWidth="1"/>
    <col min="7429" max="7429" width="23.33203125" customWidth="1"/>
    <col min="7430" max="7430" width="4.6640625" bestFit="1" customWidth="1"/>
    <col min="7431" max="7431" width="3.83203125" bestFit="1" customWidth="1"/>
    <col min="7432" max="7432" width="9.33203125" customWidth="1"/>
    <col min="7435" max="7435" width="16.1640625" customWidth="1"/>
    <col min="7681" max="7681" width="2.83203125" customWidth="1"/>
    <col min="7682" max="7682" width="22.83203125" customWidth="1"/>
    <col min="7683" max="7683" width="15.33203125" bestFit="1" customWidth="1"/>
    <col min="7684" max="7684" width="35.5" customWidth="1"/>
    <col min="7685" max="7685" width="23.33203125" customWidth="1"/>
    <col min="7686" max="7686" width="4.6640625" bestFit="1" customWidth="1"/>
    <col min="7687" max="7687" width="3.83203125" bestFit="1" customWidth="1"/>
    <col min="7688" max="7688" width="9.33203125" customWidth="1"/>
    <col min="7691" max="7691" width="16.1640625" customWidth="1"/>
    <col min="7937" max="7937" width="2.83203125" customWidth="1"/>
    <col min="7938" max="7938" width="22.83203125" customWidth="1"/>
    <col min="7939" max="7939" width="15.33203125" bestFit="1" customWidth="1"/>
    <col min="7940" max="7940" width="35.5" customWidth="1"/>
    <col min="7941" max="7941" width="23.33203125" customWidth="1"/>
    <col min="7942" max="7942" width="4.6640625" bestFit="1" customWidth="1"/>
    <col min="7943" max="7943" width="3.83203125" bestFit="1" customWidth="1"/>
    <col min="7944" max="7944" width="9.33203125" customWidth="1"/>
    <col min="7947" max="7947" width="16.1640625" customWidth="1"/>
    <col min="8193" max="8193" width="2.83203125" customWidth="1"/>
    <col min="8194" max="8194" width="22.83203125" customWidth="1"/>
    <col min="8195" max="8195" width="15.33203125" bestFit="1" customWidth="1"/>
    <col min="8196" max="8196" width="35.5" customWidth="1"/>
    <col min="8197" max="8197" width="23.33203125" customWidth="1"/>
    <col min="8198" max="8198" width="4.6640625" bestFit="1" customWidth="1"/>
    <col min="8199" max="8199" width="3.83203125" bestFit="1" customWidth="1"/>
    <col min="8200" max="8200" width="9.33203125" customWidth="1"/>
    <col min="8203" max="8203" width="16.1640625" customWidth="1"/>
    <col min="8449" max="8449" width="2.83203125" customWidth="1"/>
    <col min="8450" max="8450" width="22.83203125" customWidth="1"/>
    <col min="8451" max="8451" width="15.33203125" bestFit="1" customWidth="1"/>
    <col min="8452" max="8452" width="35.5" customWidth="1"/>
    <col min="8453" max="8453" width="23.33203125" customWidth="1"/>
    <col min="8454" max="8454" width="4.6640625" bestFit="1" customWidth="1"/>
    <col min="8455" max="8455" width="3.83203125" bestFit="1" customWidth="1"/>
    <col min="8456" max="8456" width="9.33203125" customWidth="1"/>
    <col min="8459" max="8459" width="16.1640625" customWidth="1"/>
    <col min="8705" max="8705" width="2.83203125" customWidth="1"/>
    <col min="8706" max="8706" width="22.83203125" customWidth="1"/>
    <col min="8707" max="8707" width="15.33203125" bestFit="1" customWidth="1"/>
    <col min="8708" max="8708" width="35.5" customWidth="1"/>
    <col min="8709" max="8709" width="23.33203125" customWidth="1"/>
    <col min="8710" max="8710" width="4.6640625" bestFit="1" customWidth="1"/>
    <col min="8711" max="8711" width="3.83203125" bestFit="1" customWidth="1"/>
    <col min="8712" max="8712" width="9.33203125" customWidth="1"/>
    <col min="8715" max="8715" width="16.1640625" customWidth="1"/>
    <col min="8961" max="8961" width="2.83203125" customWidth="1"/>
    <col min="8962" max="8962" width="22.83203125" customWidth="1"/>
    <col min="8963" max="8963" width="15.33203125" bestFit="1" customWidth="1"/>
    <col min="8964" max="8964" width="35.5" customWidth="1"/>
    <col min="8965" max="8965" width="23.33203125" customWidth="1"/>
    <col min="8966" max="8966" width="4.6640625" bestFit="1" customWidth="1"/>
    <col min="8967" max="8967" width="3.83203125" bestFit="1" customWidth="1"/>
    <col min="8968" max="8968" width="9.33203125" customWidth="1"/>
    <col min="8971" max="8971" width="16.1640625" customWidth="1"/>
    <col min="9217" max="9217" width="2.83203125" customWidth="1"/>
    <col min="9218" max="9218" width="22.83203125" customWidth="1"/>
    <col min="9219" max="9219" width="15.33203125" bestFit="1" customWidth="1"/>
    <col min="9220" max="9220" width="35.5" customWidth="1"/>
    <col min="9221" max="9221" width="23.33203125" customWidth="1"/>
    <col min="9222" max="9222" width="4.6640625" bestFit="1" customWidth="1"/>
    <col min="9223" max="9223" width="3.83203125" bestFit="1" customWidth="1"/>
    <col min="9224" max="9224" width="9.33203125" customWidth="1"/>
    <col min="9227" max="9227" width="16.1640625" customWidth="1"/>
    <col min="9473" max="9473" width="2.83203125" customWidth="1"/>
    <col min="9474" max="9474" width="22.83203125" customWidth="1"/>
    <col min="9475" max="9475" width="15.33203125" bestFit="1" customWidth="1"/>
    <col min="9476" max="9476" width="35.5" customWidth="1"/>
    <col min="9477" max="9477" width="23.33203125" customWidth="1"/>
    <col min="9478" max="9478" width="4.6640625" bestFit="1" customWidth="1"/>
    <col min="9479" max="9479" width="3.83203125" bestFit="1" customWidth="1"/>
    <col min="9480" max="9480" width="9.33203125" customWidth="1"/>
    <col min="9483" max="9483" width="16.1640625" customWidth="1"/>
    <col min="9729" max="9729" width="2.83203125" customWidth="1"/>
    <col min="9730" max="9730" width="22.83203125" customWidth="1"/>
    <col min="9731" max="9731" width="15.33203125" bestFit="1" customWidth="1"/>
    <col min="9732" max="9732" width="35.5" customWidth="1"/>
    <col min="9733" max="9733" width="23.33203125" customWidth="1"/>
    <col min="9734" max="9734" width="4.6640625" bestFit="1" customWidth="1"/>
    <col min="9735" max="9735" width="3.83203125" bestFit="1" customWidth="1"/>
    <col min="9736" max="9736" width="9.33203125" customWidth="1"/>
    <col min="9739" max="9739" width="16.1640625" customWidth="1"/>
    <col min="9985" max="9985" width="2.83203125" customWidth="1"/>
    <col min="9986" max="9986" width="22.83203125" customWidth="1"/>
    <col min="9987" max="9987" width="15.33203125" bestFit="1" customWidth="1"/>
    <col min="9988" max="9988" width="35.5" customWidth="1"/>
    <col min="9989" max="9989" width="23.33203125" customWidth="1"/>
    <col min="9990" max="9990" width="4.6640625" bestFit="1" customWidth="1"/>
    <col min="9991" max="9991" width="3.83203125" bestFit="1" customWidth="1"/>
    <col min="9992" max="9992" width="9.33203125" customWidth="1"/>
    <col min="9995" max="9995" width="16.1640625" customWidth="1"/>
    <col min="10241" max="10241" width="2.83203125" customWidth="1"/>
    <col min="10242" max="10242" width="22.83203125" customWidth="1"/>
    <col min="10243" max="10243" width="15.33203125" bestFit="1" customWidth="1"/>
    <col min="10244" max="10244" width="35.5" customWidth="1"/>
    <col min="10245" max="10245" width="23.33203125" customWidth="1"/>
    <col min="10246" max="10246" width="4.6640625" bestFit="1" customWidth="1"/>
    <col min="10247" max="10247" width="3.83203125" bestFit="1" customWidth="1"/>
    <col min="10248" max="10248" width="9.33203125" customWidth="1"/>
    <col min="10251" max="10251" width="16.1640625" customWidth="1"/>
    <col min="10497" max="10497" width="2.83203125" customWidth="1"/>
    <col min="10498" max="10498" width="22.83203125" customWidth="1"/>
    <col min="10499" max="10499" width="15.33203125" bestFit="1" customWidth="1"/>
    <col min="10500" max="10500" width="35.5" customWidth="1"/>
    <col min="10501" max="10501" width="23.33203125" customWidth="1"/>
    <col min="10502" max="10502" width="4.6640625" bestFit="1" customWidth="1"/>
    <col min="10503" max="10503" width="3.83203125" bestFit="1" customWidth="1"/>
    <col min="10504" max="10504" width="9.33203125" customWidth="1"/>
    <col min="10507" max="10507" width="16.1640625" customWidth="1"/>
    <col min="10753" max="10753" width="2.83203125" customWidth="1"/>
    <col min="10754" max="10754" width="22.83203125" customWidth="1"/>
    <col min="10755" max="10755" width="15.33203125" bestFit="1" customWidth="1"/>
    <col min="10756" max="10756" width="35.5" customWidth="1"/>
    <col min="10757" max="10757" width="23.33203125" customWidth="1"/>
    <col min="10758" max="10758" width="4.6640625" bestFit="1" customWidth="1"/>
    <col min="10759" max="10759" width="3.83203125" bestFit="1" customWidth="1"/>
    <col min="10760" max="10760" width="9.33203125" customWidth="1"/>
    <col min="10763" max="10763" width="16.1640625" customWidth="1"/>
    <col min="11009" max="11009" width="2.83203125" customWidth="1"/>
    <col min="11010" max="11010" width="22.83203125" customWidth="1"/>
    <col min="11011" max="11011" width="15.33203125" bestFit="1" customWidth="1"/>
    <col min="11012" max="11012" width="35.5" customWidth="1"/>
    <col min="11013" max="11013" width="23.33203125" customWidth="1"/>
    <col min="11014" max="11014" width="4.6640625" bestFit="1" customWidth="1"/>
    <col min="11015" max="11015" width="3.83203125" bestFit="1" customWidth="1"/>
    <col min="11016" max="11016" width="9.33203125" customWidth="1"/>
    <col min="11019" max="11019" width="16.1640625" customWidth="1"/>
    <col min="11265" max="11265" width="2.83203125" customWidth="1"/>
    <col min="11266" max="11266" width="22.83203125" customWidth="1"/>
    <col min="11267" max="11267" width="15.33203125" bestFit="1" customWidth="1"/>
    <col min="11268" max="11268" width="35.5" customWidth="1"/>
    <col min="11269" max="11269" width="23.33203125" customWidth="1"/>
    <col min="11270" max="11270" width="4.6640625" bestFit="1" customWidth="1"/>
    <col min="11271" max="11271" width="3.83203125" bestFit="1" customWidth="1"/>
    <col min="11272" max="11272" width="9.33203125" customWidth="1"/>
    <col min="11275" max="11275" width="16.1640625" customWidth="1"/>
    <col min="11521" max="11521" width="2.83203125" customWidth="1"/>
    <col min="11522" max="11522" width="22.83203125" customWidth="1"/>
    <col min="11523" max="11523" width="15.33203125" bestFit="1" customWidth="1"/>
    <col min="11524" max="11524" width="35.5" customWidth="1"/>
    <col min="11525" max="11525" width="23.33203125" customWidth="1"/>
    <col min="11526" max="11526" width="4.6640625" bestFit="1" customWidth="1"/>
    <col min="11527" max="11527" width="3.83203125" bestFit="1" customWidth="1"/>
    <col min="11528" max="11528" width="9.33203125" customWidth="1"/>
    <col min="11531" max="11531" width="16.1640625" customWidth="1"/>
    <col min="11777" max="11777" width="2.83203125" customWidth="1"/>
    <col min="11778" max="11778" width="22.83203125" customWidth="1"/>
    <col min="11779" max="11779" width="15.33203125" bestFit="1" customWidth="1"/>
    <col min="11780" max="11780" width="35.5" customWidth="1"/>
    <col min="11781" max="11781" width="23.33203125" customWidth="1"/>
    <col min="11782" max="11782" width="4.6640625" bestFit="1" customWidth="1"/>
    <col min="11783" max="11783" width="3.83203125" bestFit="1" customWidth="1"/>
    <col min="11784" max="11784" width="9.33203125" customWidth="1"/>
    <col min="11787" max="11787" width="16.1640625" customWidth="1"/>
    <col min="12033" max="12033" width="2.83203125" customWidth="1"/>
    <col min="12034" max="12034" width="22.83203125" customWidth="1"/>
    <col min="12035" max="12035" width="15.33203125" bestFit="1" customWidth="1"/>
    <col min="12036" max="12036" width="35.5" customWidth="1"/>
    <col min="12037" max="12037" width="23.33203125" customWidth="1"/>
    <col min="12038" max="12038" width="4.6640625" bestFit="1" customWidth="1"/>
    <col min="12039" max="12039" width="3.83203125" bestFit="1" customWidth="1"/>
    <col min="12040" max="12040" width="9.33203125" customWidth="1"/>
    <col min="12043" max="12043" width="16.1640625" customWidth="1"/>
    <col min="12289" max="12289" width="2.83203125" customWidth="1"/>
    <col min="12290" max="12290" width="22.83203125" customWidth="1"/>
    <col min="12291" max="12291" width="15.33203125" bestFit="1" customWidth="1"/>
    <col min="12292" max="12292" width="35.5" customWidth="1"/>
    <col min="12293" max="12293" width="23.33203125" customWidth="1"/>
    <col min="12294" max="12294" width="4.6640625" bestFit="1" customWidth="1"/>
    <col min="12295" max="12295" width="3.83203125" bestFit="1" customWidth="1"/>
    <col min="12296" max="12296" width="9.33203125" customWidth="1"/>
    <col min="12299" max="12299" width="16.1640625" customWidth="1"/>
    <col min="12545" max="12545" width="2.83203125" customWidth="1"/>
    <col min="12546" max="12546" width="22.83203125" customWidth="1"/>
    <col min="12547" max="12547" width="15.33203125" bestFit="1" customWidth="1"/>
    <col min="12548" max="12548" width="35.5" customWidth="1"/>
    <col min="12549" max="12549" width="23.33203125" customWidth="1"/>
    <col min="12550" max="12550" width="4.6640625" bestFit="1" customWidth="1"/>
    <col min="12551" max="12551" width="3.83203125" bestFit="1" customWidth="1"/>
    <col min="12552" max="12552" width="9.33203125" customWidth="1"/>
    <col min="12555" max="12555" width="16.1640625" customWidth="1"/>
    <col min="12801" max="12801" width="2.83203125" customWidth="1"/>
    <col min="12802" max="12802" width="22.83203125" customWidth="1"/>
    <col min="12803" max="12803" width="15.33203125" bestFit="1" customWidth="1"/>
    <col min="12804" max="12804" width="35.5" customWidth="1"/>
    <col min="12805" max="12805" width="23.33203125" customWidth="1"/>
    <col min="12806" max="12806" width="4.6640625" bestFit="1" customWidth="1"/>
    <col min="12807" max="12807" width="3.83203125" bestFit="1" customWidth="1"/>
    <col min="12808" max="12808" width="9.33203125" customWidth="1"/>
    <col min="12811" max="12811" width="16.1640625" customWidth="1"/>
    <col min="13057" max="13057" width="2.83203125" customWidth="1"/>
    <col min="13058" max="13058" width="22.83203125" customWidth="1"/>
    <col min="13059" max="13059" width="15.33203125" bestFit="1" customWidth="1"/>
    <col min="13060" max="13060" width="35.5" customWidth="1"/>
    <col min="13061" max="13061" width="23.33203125" customWidth="1"/>
    <col min="13062" max="13062" width="4.6640625" bestFit="1" customWidth="1"/>
    <col min="13063" max="13063" width="3.83203125" bestFit="1" customWidth="1"/>
    <col min="13064" max="13064" width="9.33203125" customWidth="1"/>
    <col min="13067" max="13067" width="16.1640625" customWidth="1"/>
    <col min="13313" max="13313" width="2.83203125" customWidth="1"/>
    <col min="13314" max="13314" width="22.83203125" customWidth="1"/>
    <col min="13315" max="13315" width="15.33203125" bestFit="1" customWidth="1"/>
    <col min="13316" max="13316" width="35.5" customWidth="1"/>
    <col min="13317" max="13317" width="23.33203125" customWidth="1"/>
    <col min="13318" max="13318" width="4.6640625" bestFit="1" customWidth="1"/>
    <col min="13319" max="13319" width="3.83203125" bestFit="1" customWidth="1"/>
    <col min="13320" max="13320" width="9.33203125" customWidth="1"/>
    <col min="13323" max="13323" width="16.1640625" customWidth="1"/>
    <col min="13569" max="13569" width="2.83203125" customWidth="1"/>
    <col min="13570" max="13570" width="22.83203125" customWidth="1"/>
    <col min="13571" max="13571" width="15.33203125" bestFit="1" customWidth="1"/>
    <col min="13572" max="13572" width="35.5" customWidth="1"/>
    <col min="13573" max="13573" width="23.33203125" customWidth="1"/>
    <col min="13574" max="13574" width="4.6640625" bestFit="1" customWidth="1"/>
    <col min="13575" max="13575" width="3.83203125" bestFit="1" customWidth="1"/>
    <col min="13576" max="13576" width="9.33203125" customWidth="1"/>
    <col min="13579" max="13579" width="16.1640625" customWidth="1"/>
    <col min="13825" max="13825" width="2.83203125" customWidth="1"/>
    <col min="13826" max="13826" width="22.83203125" customWidth="1"/>
    <col min="13827" max="13827" width="15.33203125" bestFit="1" customWidth="1"/>
    <col min="13828" max="13828" width="35.5" customWidth="1"/>
    <col min="13829" max="13829" width="23.33203125" customWidth="1"/>
    <col min="13830" max="13830" width="4.6640625" bestFit="1" customWidth="1"/>
    <col min="13831" max="13831" width="3.83203125" bestFit="1" customWidth="1"/>
    <col min="13832" max="13832" width="9.33203125" customWidth="1"/>
    <col min="13835" max="13835" width="16.1640625" customWidth="1"/>
    <col min="14081" max="14081" width="2.83203125" customWidth="1"/>
    <col min="14082" max="14082" width="22.83203125" customWidth="1"/>
    <col min="14083" max="14083" width="15.33203125" bestFit="1" customWidth="1"/>
    <col min="14084" max="14084" width="35.5" customWidth="1"/>
    <col min="14085" max="14085" width="23.33203125" customWidth="1"/>
    <col min="14086" max="14086" width="4.6640625" bestFit="1" customWidth="1"/>
    <col min="14087" max="14087" width="3.83203125" bestFit="1" customWidth="1"/>
    <col min="14088" max="14088" width="9.33203125" customWidth="1"/>
    <col min="14091" max="14091" width="16.1640625" customWidth="1"/>
    <col min="14337" max="14337" width="2.83203125" customWidth="1"/>
    <col min="14338" max="14338" width="22.83203125" customWidth="1"/>
    <col min="14339" max="14339" width="15.33203125" bestFit="1" customWidth="1"/>
    <col min="14340" max="14340" width="35.5" customWidth="1"/>
    <col min="14341" max="14341" width="23.33203125" customWidth="1"/>
    <col min="14342" max="14342" width="4.6640625" bestFit="1" customWidth="1"/>
    <col min="14343" max="14343" width="3.83203125" bestFit="1" customWidth="1"/>
    <col min="14344" max="14344" width="9.33203125" customWidth="1"/>
    <col min="14347" max="14347" width="16.1640625" customWidth="1"/>
    <col min="14593" max="14593" width="2.83203125" customWidth="1"/>
    <col min="14594" max="14594" width="22.83203125" customWidth="1"/>
    <col min="14595" max="14595" width="15.33203125" bestFit="1" customWidth="1"/>
    <col min="14596" max="14596" width="35.5" customWidth="1"/>
    <col min="14597" max="14597" width="23.33203125" customWidth="1"/>
    <col min="14598" max="14598" width="4.6640625" bestFit="1" customWidth="1"/>
    <col min="14599" max="14599" width="3.83203125" bestFit="1" customWidth="1"/>
    <col min="14600" max="14600" width="9.33203125" customWidth="1"/>
    <col min="14603" max="14603" width="16.1640625" customWidth="1"/>
    <col min="14849" max="14849" width="2.83203125" customWidth="1"/>
    <col min="14850" max="14850" width="22.83203125" customWidth="1"/>
    <col min="14851" max="14851" width="15.33203125" bestFit="1" customWidth="1"/>
    <col min="14852" max="14852" width="35.5" customWidth="1"/>
    <col min="14853" max="14853" width="23.33203125" customWidth="1"/>
    <col min="14854" max="14854" width="4.6640625" bestFit="1" customWidth="1"/>
    <col min="14855" max="14855" width="3.83203125" bestFit="1" customWidth="1"/>
    <col min="14856" max="14856" width="9.33203125" customWidth="1"/>
    <col min="14859" max="14859" width="16.1640625" customWidth="1"/>
    <col min="15105" max="15105" width="2.83203125" customWidth="1"/>
    <col min="15106" max="15106" width="22.83203125" customWidth="1"/>
    <col min="15107" max="15107" width="15.33203125" bestFit="1" customWidth="1"/>
    <col min="15108" max="15108" width="35.5" customWidth="1"/>
    <col min="15109" max="15109" width="23.33203125" customWidth="1"/>
    <col min="15110" max="15110" width="4.6640625" bestFit="1" customWidth="1"/>
    <col min="15111" max="15111" width="3.83203125" bestFit="1" customWidth="1"/>
    <col min="15112" max="15112" width="9.33203125" customWidth="1"/>
    <col min="15115" max="15115" width="16.1640625" customWidth="1"/>
    <col min="15361" max="15361" width="2.83203125" customWidth="1"/>
    <col min="15362" max="15362" width="22.83203125" customWidth="1"/>
    <col min="15363" max="15363" width="15.33203125" bestFit="1" customWidth="1"/>
    <col min="15364" max="15364" width="35.5" customWidth="1"/>
    <col min="15365" max="15365" width="23.33203125" customWidth="1"/>
    <col min="15366" max="15366" width="4.6640625" bestFit="1" customWidth="1"/>
    <col min="15367" max="15367" width="3.83203125" bestFit="1" customWidth="1"/>
    <col min="15368" max="15368" width="9.33203125" customWidth="1"/>
    <col min="15371" max="15371" width="16.1640625" customWidth="1"/>
    <col min="15617" max="15617" width="2.83203125" customWidth="1"/>
    <col min="15618" max="15618" width="22.83203125" customWidth="1"/>
    <col min="15619" max="15619" width="15.33203125" bestFit="1" customWidth="1"/>
    <col min="15620" max="15620" width="35.5" customWidth="1"/>
    <col min="15621" max="15621" width="23.33203125" customWidth="1"/>
    <col min="15622" max="15622" width="4.6640625" bestFit="1" customWidth="1"/>
    <col min="15623" max="15623" width="3.83203125" bestFit="1" customWidth="1"/>
    <col min="15624" max="15624" width="9.33203125" customWidth="1"/>
    <col min="15627" max="15627" width="16.1640625" customWidth="1"/>
    <col min="15873" max="15873" width="2.83203125" customWidth="1"/>
    <col min="15874" max="15874" width="22.83203125" customWidth="1"/>
    <col min="15875" max="15875" width="15.33203125" bestFit="1" customWidth="1"/>
    <col min="15876" max="15876" width="35.5" customWidth="1"/>
    <col min="15877" max="15877" width="23.33203125" customWidth="1"/>
    <col min="15878" max="15878" width="4.6640625" bestFit="1" customWidth="1"/>
    <col min="15879" max="15879" width="3.83203125" bestFit="1" customWidth="1"/>
    <col min="15880" max="15880" width="9.33203125" customWidth="1"/>
    <col min="15883" max="15883" width="16.1640625" customWidth="1"/>
    <col min="16129" max="16129" width="2.83203125" customWidth="1"/>
    <col min="16130" max="16130" width="22.83203125" customWidth="1"/>
    <col min="16131" max="16131" width="15.33203125" bestFit="1" customWidth="1"/>
    <col min="16132" max="16132" width="35.5" customWidth="1"/>
    <col min="16133" max="16133" width="23.33203125" customWidth="1"/>
    <col min="16134" max="16134" width="4.6640625" bestFit="1" customWidth="1"/>
    <col min="16135" max="16135" width="3.83203125" bestFit="1" customWidth="1"/>
    <col min="16136" max="16136" width="9.33203125" customWidth="1"/>
    <col min="16139" max="16139" width="16.1640625" customWidth="1"/>
  </cols>
  <sheetData>
    <row r="1" spans="1:7" s="122" customFormat="1" ht="19.5" customHeight="1">
      <c r="A1" s="119"/>
      <c r="B1" s="120"/>
      <c r="C1" s="121"/>
      <c r="D1" s="293" t="s">
        <v>170</v>
      </c>
      <c r="E1" s="294"/>
      <c r="F1" s="294"/>
      <c r="G1" s="294"/>
    </row>
    <row r="2" spans="1:7" s="122" customFormat="1" ht="19.5" customHeight="1">
      <c r="A2" s="119"/>
      <c r="B2" s="120"/>
      <c r="C2" s="121"/>
      <c r="D2" s="294"/>
      <c r="E2" s="294"/>
      <c r="F2" s="294"/>
      <c r="G2" s="294"/>
    </row>
    <row r="3" spans="1:7" s="126" customFormat="1" ht="19.5" customHeight="1" thickBot="1">
      <c r="A3" s="123"/>
      <c r="B3" s="124" t="s">
        <v>64</v>
      </c>
      <c r="C3" s="125"/>
      <c r="D3" s="295"/>
      <c r="E3" s="295"/>
      <c r="F3" s="295"/>
      <c r="G3" s="295"/>
    </row>
    <row r="4" spans="1:7" s="122" customFormat="1" ht="19.5" customHeight="1" thickTop="1">
      <c r="A4" s="119"/>
      <c r="B4" s="296" t="s">
        <v>6</v>
      </c>
      <c r="C4" s="297"/>
      <c r="D4" s="297"/>
      <c r="E4" s="297"/>
      <c r="F4" s="297"/>
      <c r="G4" s="298"/>
    </row>
    <row r="5" spans="1:7" ht="17.25" customHeight="1">
      <c r="B5" s="288" t="s">
        <v>4</v>
      </c>
      <c r="C5" s="289"/>
      <c r="D5" s="299"/>
      <c r="E5" s="300"/>
      <c r="F5" s="300"/>
      <c r="G5" s="301"/>
    </row>
    <row r="6" spans="1:7" ht="17.25" customHeight="1">
      <c r="B6" s="288" t="s">
        <v>7</v>
      </c>
      <c r="C6" s="289"/>
      <c r="D6" s="290"/>
      <c r="E6" s="291"/>
      <c r="F6" s="291"/>
      <c r="G6" s="292"/>
    </row>
    <row r="7" spans="1:7" ht="17.25" customHeight="1">
      <c r="B7" s="288" t="s">
        <v>8</v>
      </c>
      <c r="C7" s="289"/>
      <c r="D7" s="290"/>
      <c r="E7" s="291"/>
      <c r="F7" s="291"/>
      <c r="G7" s="292"/>
    </row>
    <row r="8" spans="1:7" ht="17.25" customHeight="1">
      <c r="B8" s="288" t="s">
        <v>9</v>
      </c>
      <c r="C8" s="289"/>
      <c r="D8" s="290"/>
      <c r="E8" s="291"/>
      <c r="F8" s="291"/>
      <c r="G8" s="292"/>
    </row>
    <row r="9" spans="1:7" ht="17.25" customHeight="1">
      <c r="B9" s="288" t="s">
        <v>10</v>
      </c>
      <c r="C9" s="289"/>
      <c r="D9" s="290"/>
      <c r="E9" s="291"/>
      <c r="F9" s="291"/>
      <c r="G9" s="292"/>
    </row>
    <row r="10" spans="1:7" ht="17.25" customHeight="1">
      <c r="B10" s="288" t="s">
        <v>11</v>
      </c>
      <c r="C10" s="289"/>
      <c r="D10" s="290"/>
      <c r="E10" s="291"/>
      <c r="F10" s="291"/>
      <c r="G10" s="292"/>
    </row>
    <row r="11" spans="1:7" ht="16.5" customHeight="1" thickBot="1">
      <c r="B11" s="302" t="s">
        <v>12</v>
      </c>
      <c r="C11" s="303"/>
      <c r="D11" s="304"/>
      <c r="E11" s="305"/>
      <c r="F11" s="305"/>
      <c r="G11" s="306"/>
    </row>
    <row r="12" spans="1:7" ht="6" customHeight="1" thickTop="1" thickBot="1"/>
    <row r="13" spans="1:7" ht="19.5" customHeight="1" thickTop="1">
      <c r="B13" s="151" t="s">
        <v>13</v>
      </c>
      <c r="C13" s="152"/>
      <c r="D13" s="152"/>
      <c r="E13" s="152"/>
      <c r="F13" s="152"/>
      <c r="G13" s="153"/>
    </row>
    <row r="14" spans="1:7" ht="12.75" customHeight="1">
      <c r="B14" s="280" t="s">
        <v>14</v>
      </c>
      <c r="C14" s="281"/>
      <c r="D14" s="282"/>
      <c r="E14" s="283" t="s">
        <v>15</v>
      </c>
      <c r="F14" s="283"/>
      <c r="G14" s="284"/>
    </row>
    <row r="15" spans="1:7" ht="24.75" customHeight="1">
      <c r="B15" s="261" t="s">
        <v>167</v>
      </c>
      <c r="C15" s="262"/>
      <c r="D15" s="263"/>
      <c r="E15" s="285"/>
      <c r="F15" s="286"/>
      <c r="G15" s="287"/>
    </row>
    <row r="16" spans="1:7" ht="37.5" customHeight="1">
      <c r="B16" s="261" t="s">
        <v>16</v>
      </c>
      <c r="C16" s="262"/>
      <c r="D16" s="263"/>
      <c r="E16" s="264"/>
      <c r="F16" s="265"/>
      <c r="G16" s="266"/>
    </row>
    <row r="17" spans="2:12" ht="24.75" customHeight="1">
      <c r="B17" s="261" t="s">
        <v>17</v>
      </c>
      <c r="C17" s="262"/>
      <c r="D17" s="263"/>
      <c r="E17" s="277"/>
      <c r="F17" s="278"/>
      <c r="G17" s="279"/>
    </row>
    <row r="18" spans="2:12" ht="24.75" customHeight="1">
      <c r="B18" s="261" t="s">
        <v>18</v>
      </c>
      <c r="C18" s="262"/>
      <c r="D18" s="263"/>
      <c r="E18" s="277"/>
      <c r="F18" s="278"/>
      <c r="G18" s="279"/>
    </row>
    <row r="19" spans="2:12" ht="24.75" customHeight="1">
      <c r="B19" s="261" t="s">
        <v>19</v>
      </c>
      <c r="C19" s="262"/>
      <c r="D19" s="263"/>
      <c r="E19" s="264"/>
      <c r="F19" s="265"/>
      <c r="G19" s="266"/>
    </row>
    <row r="20" spans="2:12" ht="24.75" customHeight="1">
      <c r="B20" s="261" t="s">
        <v>20</v>
      </c>
      <c r="C20" s="262"/>
      <c r="D20" s="263"/>
      <c r="E20" s="264"/>
      <c r="F20" s="265"/>
      <c r="G20" s="266"/>
      <c r="I20" t="s">
        <v>5</v>
      </c>
      <c r="J20" t="s">
        <v>5</v>
      </c>
      <c r="K20" t="s">
        <v>5</v>
      </c>
    </row>
    <row r="21" spans="2:12" ht="24.75" customHeight="1">
      <c r="B21" s="261" t="s">
        <v>21</v>
      </c>
      <c r="C21" s="262"/>
      <c r="D21" s="263"/>
      <c r="E21" s="264"/>
      <c r="F21" s="265"/>
      <c r="G21" s="266"/>
      <c r="I21" s="4" t="s">
        <v>5</v>
      </c>
      <c r="J21" s="4" t="s">
        <v>5</v>
      </c>
      <c r="K21" t="s">
        <v>5</v>
      </c>
    </row>
    <row r="22" spans="2:12" ht="24.75" customHeight="1">
      <c r="B22" s="261" t="s">
        <v>22</v>
      </c>
      <c r="C22" s="262"/>
      <c r="D22" s="263"/>
      <c r="E22" s="264"/>
      <c r="F22" s="265"/>
      <c r="G22" s="266"/>
      <c r="I22" s="4" t="s">
        <v>5</v>
      </c>
      <c r="J22" s="11" t="s">
        <v>5</v>
      </c>
    </row>
    <row r="23" spans="2:12" ht="19.5" customHeight="1">
      <c r="B23" s="267" t="s">
        <v>23</v>
      </c>
      <c r="C23" s="268"/>
      <c r="D23" s="268"/>
      <c r="E23" s="268"/>
      <c r="F23" s="268"/>
      <c r="G23" s="269"/>
      <c r="H23" s="4"/>
      <c r="I23" s="4"/>
      <c r="J23" t="s">
        <v>5</v>
      </c>
    </row>
    <row r="24" spans="2:12" ht="12" thickBot="1">
      <c r="B24" s="270" t="s">
        <v>24</v>
      </c>
      <c r="C24" s="271"/>
      <c r="D24" s="12" t="s">
        <v>25</v>
      </c>
      <c r="E24" s="272" t="s">
        <v>26</v>
      </c>
      <c r="F24" s="272"/>
      <c r="G24" s="273"/>
      <c r="H24" s="4"/>
      <c r="I24" s="4"/>
      <c r="K24" s="4"/>
      <c r="L24" s="4"/>
    </row>
    <row r="25" spans="2:12" ht="13.5" thickTop="1" thickBot="1">
      <c r="B25" s="251" t="s">
        <v>27</v>
      </c>
      <c r="C25" s="252"/>
      <c r="D25" s="13" t="s">
        <v>28</v>
      </c>
      <c r="E25" s="274" t="str">
        <f>IF(E15="","", E15)</f>
        <v/>
      </c>
      <c r="F25" s="275"/>
      <c r="G25" s="276"/>
      <c r="H25" s="4"/>
      <c r="I25" s="4"/>
      <c r="K25" s="14"/>
      <c r="L25" s="4"/>
    </row>
    <row r="26" spans="2:12" ht="14.25" customHeight="1" thickTop="1" thickBot="1">
      <c r="B26" s="251" t="s">
        <v>29</v>
      </c>
      <c r="C26" s="252"/>
      <c r="D26" s="13" t="s">
        <v>30</v>
      </c>
      <c r="E26" s="253" t="str">
        <f>IF(E16="", "", E25/E16)</f>
        <v/>
      </c>
      <c r="F26" s="254"/>
      <c r="G26" s="255"/>
      <c r="H26" s="4"/>
      <c r="I26" s="4"/>
      <c r="K26" s="15"/>
      <c r="L26" s="4"/>
    </row>
    <row r="27" spans="2:12" ht="13.5" thickTop="1" thickBot="1">
      <c r="B27" s="251" t="s">
        <v>31</v>
      </c>
      <c r="C27" s="252"/>
      <c r="D27" s="13" t="s">
        <v>32</v>
      </c>
      <c r="E27" s="253" t="str">
        <f>IF(E17="", "", 60/E17)</f>
        <v/>
      </c>
      <c r="F27" s="254"/>
      <c r="G27" s="255"/>
      <c r="H27" s="4"/>
      <c r="I27" s="4"/>
      <c r="K27" s="14"/>
      <c r="L27" s="4"/>
    </row>
    <row r="28" spans="2:12" ht="13.5" thickTop="1" thickBot="1">
      <c r="B28" s="251" t="s">
        <v>33</v>
      </c>
      <c r="C28" s="252"/>
      <c r="D28" s="13" t="s">
        <v>34</v>
      </c>
      <c r="E28" s="253" t="str">
        <f>IF(E18="","",(E27*(1-E18)))</f>
        <v/>
      </c>
      <c r="F28" s="254"/>
      <c r="G28" s="255"/>
      <c r="H28" s="4"/>
      <c r="I28" s="4"/>
      <c r="K28" s="14"/>
      <c r="L28" s="4"/>
    </row>
    <row r="29" spans="2:12" ht="13.5" thickTop="1" thickBot="1">
      <c r="B29" s="251" t="s">
        <v>35</v>
      </c>
      <c r="C29" s="252"/>
      <c r="D29" s="13" t="s">
        <v>36</v>
      </c>
      <c r="E29" s="253" t="str">
        <f>IF(E19="","",E19)</f>
        <v/>
      </c>
      <c r="F29" s="254"/>
      <c r="G29" s="255"/>
      <c r="H29" s="4"/>
      <c r="I29" s="4"/>
      <c r="K29" s="14"/>
      <c r="L29" s="4"/>
    </row>
    <row r="30" spans="2:12" ht="13.5" thickTop="1" thickBot="1">
      <c r="B30" s="251" t="s">
        <v>37</v>
      </c>
      <c r="C30" s="252"/>
      <c r="D30" s="13" t="s">
        <v>38</v>
      </c>
      <c r="E30" s="253" t="str">
        <f>IF(E21="","",E20*E21)</f>
        <v/>
      </c>
      <c r="F30" s="254"/>
      <c r="G30" s="255"/>
      <c r="H30" s="4"/>
      <c r="I30" s="4" t="s">
        <v>5</v>
      </c>
      <c r="K30" s="15"/>
      <c r="L30" s="4"/>
    </row>
    <row r="31" spans="2:12" ht="13.5" thickTop="1" thickBot="1">
      <c r="B31" s="251" t="s">
        <v>160</v>
      </c>
      <c r="C31" s="252"/>
      <c r="D31" s="13" t="s">
        <v>39</v>
      </c>
      <c r="E31" s="253" t="str">
        <f>IF(E22="","",E22)</f>
        <v/>
      </c>
      <c r="F31" s="254"/>
      <c r="G31" s="255"/>
      <c r="H31" s="4"/>
      <c r="I31" s="4" t="s">
        <v>5</v>
      </c>
      <c r="K31" s="14"/>
      <c r="L31" s="4"/>
    </row>
    <row r="32" spans="2:12" ht="13.5" thickTop="1" thickBot="1">
      <c r="B32" s="251" t="s">
        <v>40</v>
      </c>
      <c r="C32" s="252"/>
      <c r="D32" s="13" t="s">
        <v>41</v>
      </c>
      <c r="E32" s="253" t="str">
        <f>IF(E22="","",E16-E19-E30-E31)</f>
        <v/>
      </c>
      <c r="F32" s="254"/>
      <c r="G32" s="255"/>
      <c r="H32" s="4"/>
      <c r="I32" s="4"/>
      <c r="K32" s="14"/>
      <c r="L32" s="4"/>
    </row>
    <row r="33" spans="2:12" ht="13.5" thickTop="1" thickBot="1">
      <c r="B33" s="251" t="s">
        <v>42</v>
      </c>
      <c r="C33" s="252"/>
      <c r="D33" s="13" t="s">
        <v>43</v>
      </c>
      <c r="E33" s="253" t="str">
        <f>IF(E32="","",E32*E28)</f>
        <v/>
      </c>
      <c r="F33" s="254"/>
      <c r="G33" s="255"/>
      <c r="H33" s="4"/>
      <c r="I33" s="4"/>
      <c r="K33" s="14"/>
      <c r="L33" s="4"/>
    </row>
    <row r="34" spans="2:12" ht="13.5" thickTop="1" thickBot="1">
      <c r="B34" s="256" t="s">
        <v>44</v>
      </c>
      <c r="C34" s="257"/>
      <c r="D34" s="16" t="s">
        <v>45</v>
      </c>
      <c r="E34" s="258" t="str">
        <f>IF(E33="","",E33/E25)</f>
        <v/>
      </c>
      <c r="F34" s="259"/>
      <c r="G34" s="260"/>
      <c r="H34" s="4"/>
      <c r="I34" s="4"/>
      <c r="K34" s="14"/>
      <c r="L34" s="4"/>
    </row>
    <row r="35" spans="2:12" ht="12.75" thickBot="1">
      <c r="B35" s="200" t="s">
        <v>162</v>
      </c>
      <c r="C35" s="201"/>
      <c r="D35" s="17" t="s">
        <v>46</v>
      </c>
      <c r="E35" s="204" t="s">
        <v>47</v>
      </c>
      <c r="F35" s="205"/>
      <c r="G35" s="206"/>
      <c r="H35" s="4"/>
      <c r="I35" s="18"/>
      <c r="K35" s="4"/>
      <c r="L35" s="4"/>
    </row>
    <row r="36" spans="2:12" ht="34.5" customHeight="1" thickTop="1" thickBot="1">
      <c r="B36" s="202"/>
      <c r="C36" s="224"/>
      <c r="D36" s="19" t="str">
        <f>IF(E34="","",IF((E34)&gt;=1,"X",""))</f>
        <v/>
      </c>
      <c r="E36" s="225" t="str">
        <f>IF(E34="","",IF((E34)&lt;1,"X",""))</f>
        <v/>
      </c>
      <c r="F36" s="226"/>
      <c r="G36" s="227"/>
      <c r="H36" s="20"/>
      <c r="I36" s="20"/>
    </row>
    <row r="37" spans="2:12" ht="5.25" customHeight="1" thickTop="1" thickBot="1">
      <c r="G37" s="4"/>
      <c r="H37" s="4"/>
      <c r="I37" s="4"/>
    </row>
    <row r="38" spans="2:12" ht="19.5" customHeight="1" thickTop="1">
      <c r="B38" s="151" t="s">
        <v>48</v>
      </c>
      <c r="C38" s="152"/>
      <c r="D38" s="152"/>
      <c r="E38" s="152"/>
      <c r="F38" s="152"/>
      <c r="G38" s="153"/>
      <c r="H38" s="4"/>
      <c r="I38" s="4"/>
      <c r="J38" s="4"/>
    </row>
    <row r="39" spans="2:12" ht="12.75" customHeight="1">
      <c r="B39" s="21"/>
      <c r="C39" s="4"/>
      <c r="D39" s="10" t="s">
        <v>49</v>
      </c>
      <c r="E39" s="249" t="s">
        <v>50</v>
      </c>
      <c r="F39" s="249"/>
      <c r="G39" s="250"/>
      <c r="H39" s="4"/>
      <c r="I39" s="4"/>
      <c r="J39" s="4"/>
    </row>
    <row r="40" spans="2:12" ht="12.75" customHeight="1">
      <c r="B40" s="231" t="s">
        <v>51</v>
      </c>
      <c r="C40" s="242"/>
      <c r="D40" s="22" t="s">
        <v>52</v>
      </c>
      <c r="E40" s="189" t="s">
        <v>53</v>
      </c>
      <c r="F40" s="189"/>
      <c r="G40" s="190"/>
      <c r="H40" s="4"/>
      <c r="I40" s="4"/>
      <c r="J40" s="4"/>
    </row>
    <row r="41" spans="2:12" ht="12.75">
      <c r="B41" s="245" t="s">
        <v>54</v>
      </c>
      <c r="C41" s="246"/>
      <c r="D41" s="23"/>
      <c r="E41" s="243"/>
      <c r="F41" s="243"/>
      <c r="G41" s="244"/>
      <c r="H41" s="4"/>
      <c r="I41" s="4"/>
      <c r="J41" s="4"/>
    </row>
    <row r="42" spans="2:12" ht="12.75">
      <c r="B42" s="245" t="s">
        <v>55</v>
      </c>
      <c r="C42" s="246"/>
      <c r="D42" s="24"/>
      <c r="E42" s="243"/>
      <c r="F42" s="243"/>
      <c r="G42" s="244"/>
    </row>
    <row r="43" spans="2:12" ht="12.75">
      <c r="B43" s="245" t="s">
        <v>56</v>
      </c>
      <c r="C43" s="246"/>
      <c r="D43" s="24"/>
      <c r="E43" s="243"/>
      <c r="F43" s="243"/>
      <c r="G43" s="244"/>
    </row>
    <row r="44" spans="2:12" ht="22.5" customHeight="1">
      <c r="B44" s="231" t="s">
        <v>57</v>
      </c>
      <c r="C44" s="242"/>
      <c r="D44" s="24"/>
      <c r="E44" s="243"/>
      <c r="F44" s="243"/>
      <c r="G44" s="244"/>
    </row>
    <row r="45" spans="2:12" ht="12.75">
      <c r="B45" s="245" t="s">
        <v>58</v>
      </c>
      <c r="C45" s="246"/>
      <c r="D45" s="24"/>
      <c r="E45" s="243"/>
      <c r="F45" s="243"/>
      <c r="G45" s="244"/>
    </row>
    <row r="46" spans="2:12" ht="13.5" thickBot="1">
      <c r="B46" s="245" t="s">
        <v>55</v>
      </c>
      <c r="C46" s="246"/>
      <c r="D46" s="25"/>
      <c r="E46" s="247"/>
      <c r="F46" s="247"/>
      <c r="G46" s="248"/>
    </row>
    <row r="47" spans="2:12" ht="14.25" thickTop="1" thickBot="1">
      <c r="B47" s="231" t="s">
        <v>59</v>
      </c>
      <c r="C47" s="232"/>
      <c r="D47" s="26" t="str">
        <f>IF(D41="","",SUM(D41:D46))</f>
        <v/>
      </c>
      <c r="E47" s="233" t="str">
        <f>IF(E41="","",SUM(E41:E46))</f>
        <v/>
      </c>
      <c r="F47" s="234"/>
      <c r="G47" s="235"/>
    </row>
    <row r="48" spans="2:12" ht="26.25" customHeight="1" thickTop="1" thickBot="1">
      <c r="B48" s="209" t="s">
        <v>60</v>
      </c>
      <c r="C48" s="211"/>
      <c r="D48" s="27"/>
      <c r="E48" s="236"/>
      <c r="F48" s="237"/>
      <c r="G48" s="238"/>
    </row>
    <row r="49" spans="1:7" ht="25.5" customHeight="1" thickTop="1" thickBot="1">
      <c r="B49" s="231" t="s">
        <v>61</v>
      </c>
      <c r="C49" s="232"/>
      <c r="D49" s="28" t="str">
        <f>IF(D47="","",(D47-D48))</f>
        <v/>
      </c>
      <c r="E49" s="239" t="str">
        <f t="shared" ref="E49" si="0">IF(E47="","",(E47-E48))</f>
        <v/>
      </c>
      <c r="F49" s="240"/>
      <c r="G49" s="241"/>
    </row>
    <row r="50" spans="1:7" ht="13.5" thickTop="1" thickBot="1">
      <c r="B50" s="220" t="s">
        <v>62</v>
      </c>
      <c r="C50" s="221"/>
      <c r="D50" s="106" t="str">
        <f>IF(D49="","",IF(D49&gt;0,"Oversold",""))</f>
        <v/>
      </c>
      <c r="E50" s="222" t="str">
        <f>IF(E49="","", IF(E49&gt;0,"Oversold",""))</f>
        <v/>
      </c>
      <c r="F50" s="222"/>
      <c r="G50" s="223"/>
    </row>
    <row r="51" spans="1:7" ht="12.75" customHeight="1" thickBot="1">
      <c r="B51" s="200" t="s">
        <v>63</v>
      </c>
      <c r="C51" s="201"/>
      <c r="D51" s="17" t="s">
        <v>46</v>
      </c>
      <c r="E51" s="204" t="s">
        <v>47</v>
      </c>
      <c r="F51" s="205"/>
      <c r="G51" s="206"/>
    </row>
    <row r="52" spans="1:7" ht="34.5" customHeight="1" thickTop="1" thickBot="1">
      <c r="B52" s="202"/>
      <c r="C52" s="224"/>
      <c r="D52" s="19" t="str">
        <f>IF(D48="","",IF(OR(D50="Oversold",E50="Oversold"),"","X"))</f>
        <v/>
      </c>
      <c r="E52" s="225" t="str">
        <f>IF(E48="","",IF(OR(D50="Oversold",E50="Oversold"),"X",""))</f>
        <v/>
      </c>
      <c r="F52" s="226"/>
      <c r="G52" s="227"/>
    </row>
    <row r="53" spans="1:7" ht="6" customHeight="1" thickTop="1" thickBot="1"/>
    <row r="54" spans="1:7" ht="19.5" customHeight="1" thickTop="1">
      <c r="A54" s="29"/>
      <c r="B54" s="151" t="s">
        <v>64</v>
      </c>
      <c r="C54" s="152"/>
      <c r="D54" s="152"/>
      <c r="E54" s="152"/>
      <c r="F54" s="152"/>
      <c r="G54" s="153"/>
    </row>
    <row r="55" spans="1:7" s="9" customFormat="1" ht="23.25">
      <c r="A55" s="30"/>
      <c r="B55" s="215" t="s">
        <v>5</v>
      </c>
      <c r="C55" s="216"/>
      <c r="D55" s="217"/>
      <c r="E55" s="31" t="s">
        <v>65</v>
      </c>
      <c r="F55" s="110" t="s">
        <v>66</v>
      </c>
      <c r="G55" s="111" t="s">
        <v>67</v>
      </c>
    </row>
    <row r="56" spans="1:7" s="9" customFormat="1" ht="12.75">
      <c r="A56" s="30"/>
      <c r="B56" s="228" t="s">
        <v>68</v>
      </c>
      <c r="C56" s="229"/>
      <c r="D56" s="229"/>
      <c r="E56" s="229"/>
      <c r="F56" s="229"/>
      <c r="G56" s="230"/>
    </row>
    <row r="57" spans="1:7" s="9" customFormat="1" ht="24.75" customHeight="1">
      <c r="A57" s="30"/>
      <c r="B57" s="218" t="s">
        <v>69</v>
      </c>
      <c r="C57" s="219"/>
      <c r="D57" s="219"/>
      <c r="E57" s="219"/>
      <c r="F57" s="127"/>
      <c r="G57" s="128"/>
    </row>
    <row r="58" spans="1:7" ht="12.75" customHeight="1">
      <c r="A58" s="32"/>
      <c r="B58" s="228" t="s">
        <v>70</v>
      </c>
      <c r="C58" s="229"/>
      <c r="D58" s="229"/>
      <c r="E58" s="229"/>
      <c r="F58" s="229"/>
      <c r="G58" s="230"/>
    </row>
    <row r="59" spans="1:7" ht="37.5" customHeight="1">
      <c r="A59" s="32"/>
      <c r="B59" s="218" t="s">
        <v>71</v>
      </c>
      <c r="C59" s="219"/>
      <c r="D59" s="219"/>
      <c r="E59" s="219"/>
      <c r="F59" s="107"/>
      <c r="G59" s="108"/>
    </row>
    <row r="60" spans="1:7" ht="12.75">
      <c r="A60" s="32"/>
      <c r="B60" s="212" t="s">
        <v>72</v>
      </c>
      <c r="C60" s="213"/>
      <c r="D60" s="213"/>
      <c r="E60" s="213"/>
      <c r="F60" s="213"/>
      <c r="G60" s="214"/>
    </row>
    <row r="61" spans="1:7" ht="24.75" customHeight="1">
      <c r="A61" s="32"/>
      <c r="B61" s="209" t="s">
        <v>73</v>
      </c>
      <c r="C61" s="210"/>
      <c r="D61" s="210"/>
      <c r="E61" s="211"/>
      <c r="F61" s="107"/>
      <c r="G61" s="109"/>
    </row>
    <row r="62" spans="1:7" ht="24.75" customHeight="1">
      <c r="A62" s="32"/>
      <c r="B62" s="194" t="s">
        <v>74</v>
      </c>
      <c r="C62" s="195"/>
      <c r="D62" s="195"/>
      <c r="E62" s="196"/>
      <c r="F62" s="107"/>
      <c r="G62" s="109"/>
    </row>
    <row r="63" spans="1:7" ht="12.75">
      <c r="A63" s="32"/>
      <c r="B63" s="212" t="s">
        <v>75</v>
      </c>
      <c r="C63" s="213"/>
      <c r="D63" s="213"/>
      <c r="E63" s="213"/>
      <c r="F63" s="213"/>
      <c r="G63" s="214"/>
    </row>
    <row r="64" spans="1:7" ht="15.75" customHeight="1">
      <c r="A64" s="32"/>
      <c r="B64" s="209" t="s">
        <v>76</v>
      </c>
      <c r="C64" s="210"/>
      <c r="D64" s="210"/>
      <c r="E64" s="211"/>
      <c r="F64" s="107"/>
      <c r="G64" s="109"/>
    </row>
    <row r="65" spans="1:7" ht="15.75" customHeight="1">
      <c r="A65" s="32"/>
      <c r="B65" s="209" t="s">
        <v>77</v>
      </c>
      <c r="C65" s="210"/>
      <c r="D65" s="210"/>
      <c r="E65" s="211"/>
      <c r="F65" s="107"/>
      <c r="G65" s="109"/>
    </row>
    <row r="66" spans="1:7" ht="24" customHeight="1">
      <c r="A66" s="32"/>
      <c r="B66" s="209" t="s">
        <v>78</v>
      </c>
      <c r="C66" s="210"/>
      <c r="D66" s="210"/>
      <c r="E66" s="211"/>
      <c r="F66" s="107"/>
      <c r="G66" s="109"/>
    </row>
    <row r="67" spans="1:7" ht="15.75" customHeight="1">
      <c r="A67" s="32"/>
      <c r="B67" s="209" t="s">
        <v>79</v>
      </c>
      <c r="C67" s="210"/>
      <c r="D67" s="210"/>
      <c r="E67" s="211"/>
      <c r="F67" s="107"/>
      <c r="G67" s="109"/>
    </row>
    <row r="68" spans="1:7" ht="15.75" customHeight="1">
      <c r="A68" s="32"/>
      <c r="B68" s="209" t="s">
        <v>80</v>
      </c>
      <c r="C68" s="210"/>
      <c r="D68" s="210"/>
      <c r="E68" s="211"/>
      <c r="F68" s="107"/>
      <c r="G68" s="109"/>
    </row>
    <row r="69" spans="1:7" ht="15.75" customHeight="1">
      <c r="A69" s="32"/>
      <c r="B69" s="209" t="s">
        <v>81</v>
      </c>
      <c r="C69" s="210"/>
      <c r="D69" s="210"/>
      <c r="E69" s="211"/>
      <c r="F69" s="107"/>
      <c r="G69" s="109"/>
    </row>
    <row r="70" spans="1:7" ht="24.75" customHeight="1">
      <c r="A70" s="32"/>
      <c r="B70" s="209" t="s">
        <v>82</v>
      </c>
      <c r="C70" s="210"/>
      <c r="D70" s="210"/>
      <c r="E70" s="211"/>
      <c r="F70" s="107"/>
      <c r="G70" s="109"/>
    </row>
    <row r="71" spans="1:7" ht="24.75" customHeight="1">
      <c r="A71" s="32"/>
      <c r="B71" s="209" t="s">
        <v>83</v>
      </c>
      <c r="C71" s="210"/>
      <c r="D71" s="210"/>
      <c r="E71" s="211"/>
      <c r="F71" s="107"/>
      <c r="G71" s="109"/>
    </row>
    <row r="72" spans="1:7" ht="15" customHeight="1">
      <c r="A72" s="32"/>
      <c r="B72" s="194" t="s">
        <v>84</v>
      </c>
      <c r="C72" s="195"/>
      <c r="D72" s="195"/>
      <c r="E72" s="196"/>
      <c r="F72" s="107"/>
      <c r="G72" s="109"/>
    </row>
    <row r="73" spans="1:7" ht="12" customHeight="1">
      <c r="A73" s="32"/>
      <c r="B73" s="191" t="s">
        <v>85</v>
      </c>
      <c r="C73" s="192"/>
      <c r="D73" s="192"/>
      <c r="E73" s="192"/>
      <c r="F73" s="192"/>
      <c r="G73" s="193"/>
    </row>
    <row r="74" spans="1:7" ht="24.75" customHeight="1">
      <c r="A74" s="32"/>
      <c r="B74" s="194" t="s">
        <v>86</v>
      </c>
      <c r="C74" s="195"/>
      <c r="D74" s="195"/>
      <c r="E74" s="196"/>
      <c r="F74" s="107"/>
      <c r="G74" s="109"/>
    </row>
    <row r="75" spans="1:7" ht="15.75" customHeight="1">
      <c r="A75" s="32"/>
      <c r="B75" s="197" t="s">
        <v>87</v>
      </c>
      <c r="C75" s="198"/>
      <c r="D75" s="198"/>
      <c r="E75" s="199"/>
      <c r="F75" s="107"/>
      <c r="G75" s="109"/>
    </row>
    <row r="76" spans="1:7" ht="15.75" customHeight="1" thickBot="1">
      <c r="A76" s="32"/>
      <c r="B76" s="194" t="s">
        <v>88</v>
      </c>
      <c r="C76" s="195"/>
      <c r="D76" s="195"/>
      <c r="E76" s="196"/>
      <c r="F76" s="107"/>
      <c r="G76" s="109"/>
    </row>
    <row r="77" spans="1:7" ht="12.75" customHeight="1">
      <c r="B77" s="200" t="s">
        <v>89</v>
      </c>
      <c r="C77" s="201"/>
      <c r="D77" s="17" t="s">
        <v>46</v>
      </c>
      <c r="E77" s="204" t="s">
        <v>47</v>
      </c>
      <c r="F77" s="205"/>
      <c r="G77" s="206"/>
    </row>
    <row r="78" spans="1:7" ht="32.25" customHeight="1" thickBot="1">
      <c r="B78" s="202"/>
      <c r="C78" s="203"/>
      <c r="D78" s="33" t="s">
        <v>5</v>
      </c>
      <c r="E78" s="207" t="s">
        <v>5</v>
      </c>
      <c r="F78" s="207"/>
      <c r="G78" s="208"/>
    </row>
    <row r="79" spans="1:7" ht="8.25" customHeight="1" thickTop="1" thickBot="1"/>
    <row r="80" spans="1:7" ht="19.5" customHeight="1" thickTop="1">
      <c r="B80" s="151" t="s">
        <v>90</v>
      </c>
      <c r="C80" s="152"/>
      <c r="D80" s="152"/>
      <c r="E80" s="152"/>
      <c r="F80" s="152"/>
      <c r="G80" s="153"/>
    </row>
    <row r="81" spans="2:7" ht="12">
      <c r="B81" s="186" t="s">
        <v>91</v>
      </c>
      <c r="C81" s="187"/>
      <c r="D81" s="188"/>
      <c r="E81" s="189" t="s">
        <v>92</v>
      </c>
      <c r="F81" s="189"/>
      <c r="G81" s="190"/>
    </row>
    <row r="82" spans="2:7" ht="20.25" customHeight="1">
      <c r="B82" s="163" t="s">
        <v>93</v>
      </c>
      <c r="C82" s="164"/>
      <c r="D82" s="164"/>
      <c r="E82" s="165"/>
      <c r="F82" s="165"/>
      <c r="G82" s="166"/>
    </row>
    <row r="83" spans="2:7" ht="19.5" customHeight="1">
      <c r="B83" s="163" t="s">
        <v>48</v>
      </c>
      <c r="C83" s="164"/>
      <c r="D83" s="164"/>
      <c r="E83" s="165"/>
      <c r="F83" s="165"/>
      <c r="G83" s="166"/>
    </row>
    <row r="84" spans="2:7" ht="18.75" customHeight="1">
      <c r="B84" s="163" t="s">
        <v>64</v>
      </c>
      <c r="C84" s="164"/>
      <c r="D84" s="164"/>
      <c r="E84" s="165"/>
      <c r="F84" s="165"/>
      <c r="G84" s="166"/>
    </row>
    <row r="85" spans="2:7" ht="29.25" customHeight="1" thickBot="1">
      <c r="B85" s="167" t="s">
        <v>94</v>
      </c>
      <c r="C85" s="168"/>
      <c r="D85" s="168"/>
      <c r="E85" s="168"/>
      <c r="F85" s="168"/>
      <c r="G85" s="169"/>
    </row>
    <row r="86" spans="2:7" ht="17.25" customHeight="1">
      <c r="B86" s="180" t="s">
        <v>95</v>
      </c>
      <c r="C86" s="182"/>
      <c r="D86" s="183"/>
      <c r="E86" s="170"/>
      <c r="F86" s="171"/>
      <c r="G86" s="172"/>
    </row>
    <row r="87" spans="2:7" ht="17.25" customHeight="1">
      <c r="B87" s="181"/>
      <c r="C87" s="184"/>
      <c r="D87" s="185"/>
      <c r="E87" s="177" t="s">
        <v>4</v>
      </c>
      <c r="F87" s="178"/>
      <c r="G87" s="179"/>
    </row>
    <row r="88" spans="2:7" ht="18.75" customHeight="1">
      <c r="B88" s="173"/>
      <c r="C88" s="174"/>
      <c r="D88" s="118"/>
      <c r="E88" s="175"/>
      <c r="F88" s="175"/>
      <c r="G88" s="176"/>
    </row>
    <row r="89" spans="2:7" ht="14.25" customHeight="1" thickBot="1">
      <c r="B89" s="148" t="s">
        <v>165</v>
      </c>
      <c r="C89" s="149"/>
      <c r="D89" s="34" t="s">
        <v>97</v>
      </c>
      <c r="E89" s="149" t="s">
        <v>98</v>
      </c>
      <c r="F89" s="149"/>
      <c r="G89" s="150"/>
    </row>
    <row r="90" spans="2:7" ht="7.5" customHeight="1" thickTop="1" thickBot="1">
      <c r="B90" s="35"/>
      <c r="C90" s="35"/>
      <c r="D90" s="35"/>
      <c r="E90" s="36"/>
      <c r="F90" s="36"/>
      <c r="G90" s="36"/>
    </row>
    <row r="91" spans="2:7" ht="19.5" customHeight="1" thickTop="1">
      <c r="B91" s="151" t="s">
        <v>99</v>
      </c>
      <c r="C91" s="152"/>
      <c r="D91" s="152"/>
      <c r="E91" s="152"/>
      <c r="F91" s="152"/>
      <c r="G91" s="153"/>
    </row>
    <row r="92" spans="2:7" ht="9.75" customHeight="1">
      <c r="B92" s="154"/>
      <c r="C92" s="155"/>
      <c r="D92" s="155"/>
      <c r="E92" s="155"/>
      <c r="F92" s="155"/>
      <c r="G92" s="156"/>
    </row>
    <row r="93" spans="2:7" ht="9.75" customHeight="1">
      <c r="B93" s="157"/>
      <c r="C93" s="158"/>
      <c r="D93" s="158"/>
      <c r="E93" s="158"/>
      <c r="F93" s="158"/>
      <c r="G93" s="159"/>
    </row>
    <row r="94" spans="2:7" ht="9.75" customHeight="1">
      <c r="B94" s="157"/>
      <c r="C94" s="158"/>
      <c r="D94" s="158"/>
      <c r="E94" s="158"/>
      <c r="F94" s="158"/>
      <c r="G94" s="159"/>
    </row>
    <row r="95" spans="2:7" ht="9.75" customHeight="1" thickBot="1">
      <c r="B95" s="160"/>
      <c r="C95" s="161"/>
      <c r="D95" s="161"/>
      <c r="E95" s="161"/>
      <c r="F95" s="161"/>
      <c r="G95" s="162"/>
    </row>
    <row r="96" spans="2:7" ht="13.5" thickTop="1">
      <c r="B96" s="35"/>
      <c r="C96" s="35"/>
      <c r="D96" s="35"/>
      <c r="E96" s="36"/>
      <c r="F96" s="36"/>
      <c r="G96" s="36"/>
    </row>
  </sheetData>
  <sheetProtection sheet="1" scenarios="1" formatCells="0" selectLockedCells="1"/>
  <mergeCells count="134">
    <mergeCell ref="D1:G3"/>
    <mergeCell ref="B4:G4"/>
    <mergeCell ref="B5:C5"/>
    <mergeCell ref="D5:G5"/>
    <mergeCell ref="B6:C6"/>
    <mergeCell ref="D6:G6"/>
    <mergeCell ref="B7:C7"/>
    <mergeCell ref="D7:G7"/>
    <mergeCell ref="B11:C11"/>
    <mergeCell ref="D11:G11"/>
    <mergeCell ref="B13:G13"/>
    <mergeCell ref="B14:D14"/>
    <mergeCell ref="E14:G14"/>
    <mergeCell ref="B15:D15"/>
    <mergeCell ref="E15:G15"/>
    <mergeCell ref="B8:C8"/>
    <mergeCell ref="D8:G8"/>
    <mergeCell ref="B9:C9"/>
    <mergeCell ref="D9:G9"/>
    <mergeCell ref="B10:C10"/>
    <mergeCell ref="D10:G10"/>
    <mergeCell ref="B19:D19"/>
    <mergeCell ref="E19:G19"/>
    <mergeCell ref="B20:D20"/>
    <mergeCell ref="E20:G20"/>
    <mergeCell ref="B21:D21"/>
    <mergeCell ref="E21:G21"/>
    <mergeCell ref="B16:D16"/>
    <mergeCell ref="E16:G16"/>
    <mergeCell ref="B17:D17"/>
    <mergeCell ref="E17:G17"/>
    <mergeCell ref="B18:D18"/>
    <mergeCell ref="E18:G18"/>
    <mergeCell ref="B26:C26"/>
    <mergeCell ref="E26:G26"/>
    <mergeCell ref="B27:C27"/>
    <mergeCell ref="E27:G27"/>
    <mergeCell ref="B28:C28"/>
    <mergeCell ref="E28:G28"/>
    <mergeCell ref="B22:D22"/>
    <mergeCell ref="E22:G22"/>
    <mergeCell ref="B23:G23"/>
    <mergeCell ref="B24:C24"/>
    <mergeCell ref="E24:G24"/>
    <mergeCell ref="B25:C25"/>
    <mergeCell ref="E25:G25"/>
    <mergeCell ref="B32:C32"/>
    <mergeCell ref="E32:G32"/>
    <mergeCell ref="B33:C33"/>
    <mergeCell ref="E33:G33"/>
    <mergeCell ref="B34:C34"/>
    <mergeCell ref="E34:G34"/>
    <mergeCell ref="B29:C29"/>
    <mergeCell ref="E29:G29"/>
    <mergeCell ref="B30:C30"/>
    <mergeCell ref="E30:G30"/>
    <mergeCell ref="B31:C31"/>
    <mergeCell ref="E31:G31"/>
    <mergeCell ref="B41:C41"/>
    <mergeCell ref="E41:G41"/>
    <mergeCell ref="B42:C42"/>
    <mergeCell ref="E42:G42"/>
    <mergeCell ref="B43:C43"/>
    <mergeCell ref="E43:G43"/>
    <mergeCell ref="B35:C36"/>
    <mergeCell ref="E35:G35"/>
    <mergeCell ref="E36:G36"/>
    <mergeCell ref="B38:G38"/>
    <mergeCell ref="E39:G39"/>
    <mergeCell ref="B40:C40"/>
    <mergeCell ref="E40:G40"/>
    <mergeCell ref="B47:C47"/>
    <mergeCell ref="E47:G47"/>
    <mergeCell ref="B48:C48"/>
    <mergeCell ref="E48:G48"/>
    <mergeCell ref="B49:C49"/>
    <mergeCell ref="E49:G49"/>
    <mergeCell ref="B44:C44"/>
    <mergeCell ref="E44:G44"/>
    <mergeCell ref="B45:C45"/>
    <mergeCell ref="E45:G45"/>
    <mergeCell ref="B46:C46"/>
    <mergeCell ref="E46:G46"/>
    <mergeCell ref="B55:D55"/>
    <mergeCell ref="B57:E57"/>
    <mergeCell ref="B59:E59"/>
    <mergeCell ref="B60:G60"/>
    <mergeCell ref="B50:C50"/>
    <mergeCell ref="E50:G50"/>
    <mergeCell ref="B51:C52"/>
    <mergeCell ref="E51:G51"/>
    <mergeCell ref="E52:G52"/>
    <mergeCell ref="B54:G54"/>
    <mergeCell ref="B56:G56"/>
    <mergeCell ref="B58:G58"/>
    <mergeCell ref="B67:E67"/>
    <mergeCell ref="B68:E68"/>
    <mergeCell ref="B69:E69"/>
    <mergeCell ref="B70:E70"/>
    <mergeCell ref="B71:E71"/>
    <mergeCell ref="B72:E72"/>
    <mergeCell ref="B61:E61"/>
    <mergeCell ref="B62:E62"/>
    <mergeCell ref="B63:G63"/>
    <mergeCell ref="B64:E64"/>
    <mergeCell ref="B65:E65"/>
    <mergeCell ref="B66:E66"/>
    <mergeCell ref="B80:G80"/>
    <mergeCell ref="B81:D81"/>
    <mergeCell ref="E81:G81"/>
    <mergeCell ref="B82:D82"/>
    <mergeCell ref="E82:G82"/>
    <mergeCell ref="B83:D83"/>
    <mergeCell ref="E83:G83"/>
    <mergeCell ref="B73:G73"/>
    <mergeCell ref="B74:E74"/>
    <mergeCell ref="B75:E75"/>
    <mergeCell ref="B76:E76"/>
    <mergeCell ref="B77:C78"/>
    <mergeCell ref="E77:G77"/>
    <mergeCell ref="E78:G78"/>
    <mergeCell ref="B89:C89"/>
    <mergeCell ref="E89:G89"/>
    <mergeCell ref="B91:G91"/>
    <mergeCell ref="B92:G95"/>
    <mergeCell ref="B84:D84"/>
    <mergeCell ref="E84:G84"/>
    <mergeCell ref="B85:G85"/>
    <mergeCell ref="E86:G86"/>
    <mergeCell ref="B88:C88"/>
    <mergeCell ref="E88:G88"/>
    <mergeCell ref="E87:G87"/>
    <mergeCell ref="B86:B87"/>
    <mergeCell ref="C86:D87"/>
  </mergeCells>
  <printOptions horizontalCentered="1"/>
  <pageMargins left="0.25" right="0.25" top="0.25" bottom="0.25" header="0.25" footer="0.25"/>
  <pageSetup scale="84" fitToHeight="3" orientation="portrait" r:id="rId1"/>
  <headerFooter alignWithMargins="0">
    <oddFooter xml:space="preserve">&amp;L
&amp;R
</oddFooter>
  </headerFooter>
  <drawing r:id="rId2"/>
</worksheet>
</file>

<file path=xl/worksheets/sheet3.xml><?xml version="1.0" encoding="utf-8"?>
<worksheet xmlns="http://schemas.openxmlformats.org/spreadsheetml/2006/main" xmlns:r="http://schemas.openxmlformats.org/officeDocument/2006/relationships">
  <sheetPr>
    <pageSetUpPr fitToPage="1"/>
  </sheetPr>
  <dimension ref="A1:P76"/>
  <sheetViews>
    <sheetView showGridLines="0" zoomScaleNormal="100" workbookViewId="0">
      <selection activeCell="L6" sqref="L6"/>
    </sheetView>
  </sheetViews>
  <sheetFormatPr defaultColWidth="9.5" defaultRowHeight="11.25"/>
  <cols>
    <col min="1" max="1" width="2.83203125" customWidth="1"/>
    <col min="2" max="10" width="9.5" customWidth="1"/>
    <col min="11" max="11" width="11" customWidth="1"/>
    <col min="12" max="12" width="8.5" customWidth="1"/>
    <col min="13" max="13" width="9.5" customWidth="1"/>
    <col min="14" max="14" width="16.5" customWidth="1"/>
    <col min="15" max="15" width="14" customWidth="1"/>
    <col min="16" max="16" width="14.33203125" bestFit="1" customWidth="1"/>
    <col min="257" max="257" width="3.83203125" customWidth="1"/>
    <col min="258" max="266" width="9.5" customWidth="1"/>
    <col min="267" max="267" width="11" customWidth="1"/>
    <col min="268" max="268" width="8.5" customWidth="1"/>
    <col min="269" max="269" width="9.5" customWidth="1"/>
    <col min="270" max="270" width="16.5" customWidth="1"/>
    <col min="271" max="271" width="14" customWidth="1"/>
    <col min="272" max="272" width="14.33203125" bestFit="1" customWidth="1"/>
    <col min="513" max="513" width="3.83203125" customWidth="1"/>
    <col min="514" max="522" width="9.5" customWidth="1"/>
    <col min="523" max="523" width="11" customWidth="1"/>
    <col min="524" max="524" width="8.5" customWidth="1"/>
    <col min="525" max="525" width="9.5" customWidth="1"/>
    <col min="526" max="526" width="16.5" customWidth="1"/>
    <col min="527" max="527" width="14" customWidth="1"/>
    <col min="528" max="528" width="14.33203125" bestFit="1" customWidth="1"/>
    <col min="769" max="769" width="3.83203125" customWidth="1"/>
    <col min="770" max="778" width="9.5" customWidth="1"/>
    <col min="779" max="779" width="11" customWidth="1"/>
    <col min="780" max="780" width="8.5" customWidth="1"/>
    <col min="781" max="781" width="9.5" customWidth="1"/>
    <col min="782" max="782" width="16.5" customWidth="1"/>
    <col min="783" max="783" width="14" customWidth="1"/>
    <col min="784" max="784" width="14.33203125" bestFit="1" customWidth="1"/>
    <col min="1025" max="1025" width="3.83203125" customWidth="1"/>
    <col min="1026" max="1034" width="9.5" customWidth="1"/>
    <col min="1035" max="1035" width="11" customWidth="1"/>
    <col min="1036" max="1036" width="8.5" customWidth="1"/>
    <col min="1037" max="1037" width="9.5" customWidth="1"/>
    <col min="1038" max="1038" width="16.5" customWidth="1"/>
    <col min="1039" max="1039" width="14" customWidth="1"/>
    <col min="1040" max="1040" width="14.33203125" bestFit="1" customWidth="1"/>
    <col min="1281" max="1281" width="3.83203125" customWidth="1"/>
    <col min="1282" max="1290" width="9.5" customWidth="1"/>
    <col min="1291" max="1291" width="11" customWidth="1"/>
    <col min="1292" max="1292" width="8.5" customWidth="1"/>
    <col min="1293" max="1293" width="9.5" customWidth="1"/>
    <col min="1294" max="1294" width="16.5" customWidth="1"/>
    <col min="1295" max="1295" width="14" customWidth="1"/>
    <col min="1296" max="1296" width="14.33203125" bestFit="1" customWidth="1"/>
    <col min="1537" max="1537" width="3.83203125" customWidth="1"/>
    <col min="1538" max="1546" width="9.5" customWidth="1"/>
    <col min="1547" max="1547" width="11" customWidth="1"/>
    <col min="1548" max="1548" width="8.5" customWidth="1"/>
    <col min="1549" max="1549" width="9.5" customWidth="1"/>
    <col min="1550" max="1550" width="16.5" customWidth="1"/>
    <col min="1551" max="1551" width="14" customWidth="1"/>
    <col min="1552" max="1552" width="14.33203125" bestFit="1" customWidth="1"/>
    <col min="1793" max="1793" width="3.83203125" customWidth="1"/>
    <col min="1794" max="1802" width="9.5" customWidth="1"/>
    <col min="1803" max="1803" width="11" customWidth="1"/>
    <col min="1804" max="1804" width="8.5" customWidth="1"/>
    <col min="1805" max="1805" width="9.5" customWidth="1"/>
    <col min="1806" max="1806" width="16.5" customWidth="1"/>
    <col min="1807" max="1807" width="14" customWidth="1"/>
    <col min="1808" max="1808" width="14.33203125" bestFit="1" customWidth="1"/>
    <col min="2049" max="2049" width="3.83203125" customWidth="1"/>
    <col min="2050" max="2058" width="9.5" customWidth="1"/>
    <col min="2059" max="2059" width="11" customWidth="1"/>
    <col min="2060" max="2060" width="8.5" customWidth="1"/>
    <col min="2061" max="2061" width="9.5" customWidth="1"/>
    <col min="2062" max="2062" width="16.5" customWidth="1"/>
    <col min="2063" max="2063" width="14" customWidth="1"/>
    <col min="2064" max="2064" width="14.33203125" bestFit="1" customWidth="1"/>
    <col min="2305" max="2305" width="3.83203125" customWidth="1"/>
    <col min="2306" max="2314" width="9.5" customWidth="1"/>
    <col min="2315" max="2315" width="11" customWidth="1"/>
    <col min="2316" max="2316" width="8.5" customWidth="1"/>
    <col min="2317" max="2317" width="9.5" customWidth="1"/>
    <col min="2318" max="2318" width="16.5" customWidth="1"/>
    <col min="2319" max="2319" width="14" customWidth="1"/>
    <col min="2320" max="2320" width="14.33203125" bestFit="1" customWidth="1"/>
    <col min="2561" max="2561" width="3.83203125" customWidth="1"/>
    <col min="2562" max="2570" width="9.5" customWidth="1"/>
    <col min="2571" max="2571" width="11" customWidth="1"/>
    <col min="2572" max="2572" width="8.5" customWidth="1"/>
    <col min="2573" max="2573" width="9.5" customWidth="1"/>
    <col min="2574" max="2574" width="16.5" customWidth="1"/>
    <col min="2575" max="2575" width="14" customWidth="1"/>
    <col min="2576" max="2576" width="14.33203125" bestFit="1" customWidth="1"/>
    <col min="2817" max="2817" width="3.83203125" customWidth="1"/>
    <col min="2818" max="2826" width="9.5" customWidth="1"/>
    <col min="2827" max="2827" width="11" customWidth="1"/>
    <col min="2828" max="2828" width="8.5" customWidth="1"/>
    <col min="2829" max="2829" width="9.5" customWidth="1"/>
    <col min="2830" max="2830" width="16.5" customWidth="1"/>
    <col min="2831" max="2831" width="14" customWidth="1"/>
    <col min="2832" max="2832" width="14.33203125" bestFit="1" customWidth="1"/>
    <col min="3073" max="3073" width="3.83203125" customWidth="1"/>
    <col min="3074" max="3082" width="9.5" customWidth="1"/>
    <col min="3083" max="3083" width="11" customWidth="1"/>
    <col min="3084" max="3084" width="8.5" customWidth="1"/>
    <col min="3085" max="3085" width="9.5" customWidth="1"/>
    <col min="3086" max="3086" width="16.5" customWidth="1"/>
    <col min="3087" max="3087" width="14" customWidth="1"/>
    <col min="3088" max="3088" width="14.33203125" bestFit="1" customWidth="1"/>
    <col min="3329" max="3329" width="3.83203125" customWidth="1"/>
    <col min="3330" max="3338" width="9.5" customWidth="1"/>
    <col min="3339" max="3339" width="11" customWidth="1"/>
    <col min="3340" max="3340" width="8.5" customWidth="1"/>
    <col min="3341" max="3341" width="9.5" customWidth="1"/>
    <col min="3342" max="3342" width="16.5" customWidth="1"/>
    <col min="3343" max="3343" width="14" customWidth="1"/>
    <col min="3344" max="3344" width="14.33203125" bestFit="1" customWidth="1"/>
    <col min="3585" max="3585" width="3.83203125" customWidth="1"/>
    <col min="3586" max="3594" width="9.5" customWidth="1"/>
    <col min="3595" max="3595" width="11" customWidth="1"/>
    <col min="3596" max="3596" width="8.5" customWidth="1"/>
    <col min="3597" max="3597" width="9.5" customWidth="1"/>
    <col min="3598" max="3598" width="16.5" customWidth="1"/>
    <col min="3599" max="3599" width="14" customWidth="1"/>
    <col min="3600" max="3600" width="14.33203125" bestFit="1" customWidth="1"/>
    <col min="3841" max="3841" width="3.83203125" customWidth="1"/>
    <col min="3842" max="3850" width="9.5" customWidth="1"/>
    <col min="3851" max="3851" width="11" customWidth="1"/>
    <col min="3852" max="3852" width="8.5" customWidth="1"/>
    <col min="3853" max="3853" width="9.5" customWidth="1"/>
    <col min="3854" max="3854" width="16.5" customWidth="1"/>
    <col min="3855" max="3855" width="14" customWidth="1"/>
    <col min="3856" max="3856" width="14.33203125" bestFit="1" customWidth="1"/>
    <col min="4097" max="4097" width="3.83203125" customWidth="1"/>
    <col min="4098" max="4106" width="9.5" customWidth="1"/>
    <col min="4107" max="4107" width="11" customWidth="1"/>
    <col min="4108" max="4108" width="8.5" customWidth="1"/>
    <col min="4109" max="4109" width="9.5" customWidth="1"/>
    <col min="4110" max="4110" width="16.5" customWidth="1"/>
    <col min="4111" max="4111" width="14" customWidth="1"/>
    <col min="4112" max="4112" width="14.33203125" bestFit="1" customWidth="1"/>
    <col min="4353" max="4353" width="3.83203125" customWidth="1"/>
    <col min="4354" max="4362" width="9.5" customWidth="1"/>
    <col min="4363" max="4363" width="11" customWidth="1"/>
    <col min="4364" max="4364" width="8.5" customWidth="1"/>
    <col min="4365" max="4365" width="9.5" customWidth="1"/>
    <col min="4366" max="4366" width="16.5" customWidth="1"/>
    <col min="4367" max="4367" width="14" customWidth="1"/>
    <col min="4368" max="4368" width="14.33203125" bestFit="1" customWidth="1"/>
    <col min="4609" max="4609" width="3.83203125" customWidth="1"/>
    <col min="4610" max="4618" width="9.5" customWidth="1"/>
    <col min="4619" max="4619" width="11" customWidth="1"/>
    <col min="4620" max="4620" width="8.5" customWidth="1"/>
    <col min="4621" max="4621" width="9.5" customWidth="1"/>
    <col min="4622" max="4622" width="16.5" customWidth="1"/>
    <col min="4623" max="4623" width="14" customWidth="1"/>
    <col min="4624" max="4624" width="14.33203125" bestFit="1" customWidth="1"/>
    <col min="4865" max="4865" width="3.83203125" customWidth="1"/>
    <col min="4866" max="4874" width="9.5" customWidth="1"/>
    <col min="4875" max="4875" width="11" customWidth="1"/>
    <col min="4876" max="4876" width="8.5" customWidth="1"/>
    <col min="4877" max="4877" width="9.5" customWidth="1"/>
    <col min="4878" max="4878" width="16.5" customWidth="1"/>
    <col min="4879" max="4879" width="14" customWidth="1"/>
    <col min="4880" max="4880" width="14.33203125" bestFit="1" customWidth="1"/>
    <col min="5121" max="5121" width="3.83203125" customWidth="1"/>
    <col min="5122" max="5130" width="9.5" customWidth="1"/>
    <col min="5131" max="5131" width="11" customWidth="1"/>
    <col min="5132" max="5132" width="8.5" customWidth="1"/>
    <col min="5133" max="5133" width="9.5" customWidth="1"/>
    <col min="5134" max="5134" width="16.5" customWidth="1"/>
    <col min="5135" max="5135" width="14" customWidth="1"/>
    <col min="5136" max="5136" width="14.33203125" bestFit="1" customWidth="1"/>
    <col min="5377" max="5377" width="3.83203125" customWidth="1"/>
    <col min="5378" max="5386" width="9.5" customWidth="1"/>
    <col min="5387" max="5387" width="11" customWidth="1"/>
    <col min="5388" max="5388" width="8.5" customWidth="1"/>
    <col min="5389" max="5389" width="9.5" customWidth="1"/>
    <col min="5390" max="5390" width="16.5" customWidth="1"/>
    <col min="5391" max="5391" width="14" customWidth="1"/>
    <col min="5392" max="5392" width="14.33203125" bestFit="1" customWidth="1"/>
    <col min="5633" max="5633" width="3.83203125" customWidth="1"/>
    <col min="5634" max="5642" width="9.5" customWidth="1"/>
    <col min="5643" max="5643" width="11" customWidth="1"/>
    <col min="5644" max="5644" width="8.5" customWidth="1"/>
    <col min="5645" max="5645" width="9.5" customWidth="1"/>
    <col min="5646" max="5646" width="16.5" customWidth="1"/>
    <col min="5647" max="5647" width="14" customWidth="1"/>
    <col min="5648" max="5648" width="14.33203125" bestFit="1" customWidth="1"/>
    <col min="5889" max="5889" width="3.83203125" customWidth="1"/>
    <col min="5890" max="5898" width="9.5" customWidth="1"/>
    <col min="5899" max="5899" width="11" customWidth="1"/>
    <col min="5900" max="5900" width="8.5" customWidth="1"/>
    <col min="5901" max="5901" width="9.5" customWidth="1"/>
    <col min="5902" max="5902" width="16.5" customWidth="1"/>
    <col min="5903" max="5903" width="14" customWidth="1"/>
    <col min="5904" max="5904" width="14.33203125" bestFit="1" customWidth="1"/>
    <col min="6145" max="6145" width="3.83203125" customWidth="1"/>
    <col min="6146" max="6154" width="9.5" customWidth="1"/>
    <col min="6155" max="6155" width="11" customWidth="1"/>
    <col min="6156" max="6156" width="8.5" customWidth="1"/>
    <col min="6157" max="6157" width="9.5" customWidth="1"/>
    <col min="6158" max="6158" width="16.5" customWidth="1"/>
    <col min="6159" max="6159" width="14" customWidth="1"/>
    <col min="6160" max="6160" width="14.33203125" bestFit="1" customWidth="1"/>
    <col min="6401" max="6401" width="3.83203125" customWidth="1"/>
    <col min="6402" max="6410" width="9.5" customWidth="1"/>
    <col min="6411" max="6411" width="11" customWidth="1"/>
    <col min="6412" max="6412" width="8.5" customWidth="1"/>
    <col min="6413" max="6413" width="9.5" customWidth="1"/>
    <col min="6414" max="6414" width="16.5" customWidth="1"/>
    <col min="6415" max="6415" width="14" customWidth="1"/>
    <col min="6416" max="6416" width="14.33203125" bestFit="1" customWidth="1"/>
    <col min="6657" max="6657" width="3.83203125" customWidth="1"/>
    <col min="6658" max="6666" width="9.5" customWidth="1"/>
    <col min="6667" max="6667" width="11" customWidth="1"/>
    <col min="6668" max="6668" width="8.5" customWidth="1"/>
    <col min="6669" max="6669" width="9.5" customWidth="1"/>
    <col min="6670" max="6670" width="16.5" customWidth="1"/>
    <col min="6671" max="6671" width="14" customWidth="1"/>
    <col min="6672" max="6672" width="14.33203125" bestFit="1" customWidth="1"/>
    <col min="6913" max="6913" width="3.83203125" customWidth="1"/>
    <col min="6914" max="6922" width="9.5" customWidth="1"/>
    <col min="6923" max="6923" width="11" customWidth="1"/>
    <col min="6924" max="6924" width="8.5" customWidth="1"/>
    <col min="6925" max="6925" width="9.5" customWidth="1"/>
    <col min="6926" max="6926" width="16.5" customWidth="1"/>
    <col min="6927" max="6927" width="14" customWidth="1"/>
    <col min="6928" max="6928" width="14.33203125" bestFit="1" customWidth="1"/>
    <col min="7169" max="7169" width="3.83203125" customWidth="1"/>
    <col min="7170" max="7178" width="9.5" customWidth="1"/>
    <col min="7179" max="7179" width="11" customWidth="1"/>
    <col min="7180" max="7180" width="8.5" customWidth="1"/>
    <col min="7181" max="7181" width="9.5" customWidth="1"/>
    <col min="7182" max="7182" width="16.5" customWidth="1"/>
    <col min="7183" max="7183" width="14" customWidth="1"/>
    <col min="7184" max="7184" width="14.33203125" bestFit="1" customWidth="1"/>
    <col min="7425" max="7425" width="3.83203125" customWidth="1"/>
    <col min="7426" max="7434" width="9.5" customWidth="1"/>
    <col min="7435" max="7435" width="11" customWidth="1"/>
    <col min="7436" max="7436" width="8.5" customWidth="1"/>
    <col min="7437" max="7437" width="9.5" customWidth="1"/>
    <col min="7438" max="7438" width="16.5" customWidth="1"/>
    <col min="7439" max="7439" width="14" customWidth="1"/>
    <col min="7440" max="7440" width="14.33203125" bestFit="1" customWidth="1"/>
    <col min="7681" max="7681" width="3.83203125" customWidth="1"/>
    <col min="7682" max="7690" width="9.5" customWidth="1"/>
    <col min="7691" max="7691" width="11" customWidth="1"/>
    <col min="7692" max="7692" width="8.5" customWidth="1"/>
    <col min="7693" max="7693" width="9.5" customWidth="1"/>
    <col min="7694" max="7694" width="16.5" customWidth="1"/>
    <col min="7695" max="7695" width="14" customWidth="1"/>
    <col min="7696" max="7696" width="14.33203125" bestFit="1" customWidth="1"/>
    <col min="7937" max="7937" width="3.83203125" customWidth="1"/>
    <col min="7938" max="7946" width="9.5" customWidth="1"/>
    <col min="7947" max="7947" width="11" customWidth="1"/>
    <col min="7948" max="7948" width="8.5" customWidth="1"/>
    <col min="7949" max="7949" width="9.5" customWidth="1"/>
    <col min="7950" max="7950" width="16.5" customWidth="1"/>
    <col min="7951" max="7951" width="14" customWidth="1"/>
    <col min="7952" max="7952" width="14.33203125" bestFit="1" customWidth="1"/>
    <col min="8193" max="8193" width="3.83203125" customWidth="1"/>
    <col min="8194" max="8202" width="9.5" customWidth="1"/>
    <col min="8203" max="8203" width="11" customWidth="1"/>
    <col min="8204" max="8204" width="8.5" customWidth="1"/>
    <col min="8205" max="8205" width="9.5" customWidth="1"/>
    <col min="8206" max="8206" width="16.5" customWidth="1"/>
    <col min="8207" max="8207" width="14" customWidth="1"/>
    <col min="8208" max="8208" width="14.33203125" bestFit="1" customWidth="1"/>
    <col min="8449" max="8449" width="3.83203125" customWidth="1"/>
    <col min="8450" max="8458" width="9.5" customWidth="1"/>
    <col min="8459" max="8459" width="11" customWidth="1"/>
    <col min="8460" max="8460" width="8.5" customWidth="1"/>
    <col min="8461" max="8461" width="9.5" customWidth="1"/>
    <col min="8462" max="8462" width="16.5" customWidth="1"/>
    <col min="8463" max="8463" width="14" customWidth="1"/>
    <col min="8464" max="8464" width="14.33203125" bestFit="1" customWidth="1"/>
    <col min="8705" max="8705" width="3.83203125" customWidth="1"/>
    <col min="8706" max="8714" width="9.5" customWidth="1"/>
    <col min="8715" max="8715" width="11" customWidth="1"/>
    <col min="8716" max="8716" width="8.5" customWidth="1"/>
    <col min="8717" max="8717" width="9.5" customWidth="1"/>
    <col min="8718" max="8718" width="16.5" customWidth="1"/>
    <col min="8719" max="8719" width="14" customWidth="1"/>
    <col min="8720" max="8720" width="14.33203125" bestFit="1" customWidth="1"/>
    <col min="8961" max="8961" width="3.83203125" customWidth="1"/>
    <col min="8962" max="8970" width="9.5" customWidth="1"/>
    <col min="8971" max="8971" width="11" customWidth="1"/>
    <col min="8972" max="8972" width="8.5" customWidth="1"/>
    <col min="8973" max="8973" width="9.5" customWidth="1"/>
    <col min="8974" max="8974" width="16.5" customWidth="1"/>
    <col min="8975" max="8975" width="14" customWidth="1"/>
    <col min="8976" max="8976" width="14.33203125" bestFit="1" customWidth="1"/>
    <col min="9217" max="9217" width="3.83203125" customWidth="1"/>
    <col min="9218" max="9226" width="9.5" customWidth="1"/>
    <col min="9227" max="9227" width="11" customWidth="1"/>
    <col min="9228" max="9228" width="8.5" customWidth="1"/>
    <col min="9229" max="9229" width="9.5" customWidth="1"/>
    <col min="9230" max="9230" width="16.5" customWidth="1"/>
    <col min="9231" max="9231" width="14" customWidth="1"/>
    <col min="9232" max="9232" width="14.33203125" bestFit="1" customWidth="1"/>
    <col min="9473" max="9473" width="3.83203125" customWidth="1"/>
    <col min="9474" max="9482" width="9.5" customWidth="1"/>
    <col min="9483" max="9483" width="11" customWidth="1"/>
    <col min="9484" max="9484" width="8.5" customWidth="1"/>
    <col min="9485" max="9485" width="9.5" customWidth="1"/>
    <col min="9486" max="9486" width="16.5" customWidth="1"/>
    <col min="9487" max="9487" width="14" customWidth="1"/>
    <col min="9488" max="9488" width="14.33203125" bestFit="1" customWidth="1"/>
    <col min="9729" max="9729" width="3.83203125" customWidth="1"/>
    <col min="9730" max="9738" width="9.5" customWidth="1"/>
    <col min="9739" max="9739" width="11" customWidth="1"/>
    <col min="9740" max="9740" width="8.5" customWidth="1"/>
    <col min="9741" max="9741" width="9.5" customWidth="1"/>
    <col min="9742" max="9742" width="16.5" customWidth="1"/>
    <col min="9743" max="9743" width="14" customWidth="1"/>
    <col min="9744" max="9744" width="14.33203125" bestFit="1" customWidth="1"/>
    <col min="9985" max="9985" width="3.83203125" customWidth="1"/>
    <col min="9986" max="9994" width="9.5" customWidth="1"/>
    <col min="9995" max="9995" width="11" customWidth="1"/>
    <col min="9996" max="9996" width="8.5" customWidth="1"/>
    <col min="9997" max="9997" width="9.5" customWidth="1"/>
    <col min="9998" max="9998" width="16.5" customWidth="1"/>
    <col min="9999" max="9999" width="14" customWidth="1"/>
    <col min="10000" max="10000" width="14.33203125" bestFit="1" customWidth="1"/>
    <col min="10241" max="10241" width="3.83203125" customWidth="1"/>
    <col min="10242" max="10250" width="9.5" customWidth="1"/>
    <col min="10251" max="10251" width="11" customWidth="1"/>
    <col min="10252" max="10252" width="8.5" customWidth="1"/>
    <col min="10253" max="10253" width="9.5" customWidth="1"/>
    <col min="10254" max="10254" width="16.5" customWidth="1"/>
    <col min="10255" max="10255" width="14" customWidth="1"/>
    <col min="10256" max="10256" width="14.33203125" bestFit="1" customWidth="1"/>
    <col min="10497" max="10497" width="3.83203125" customWidth="1"/>
    <col min="10498" max="10506" width="9.5" customWidth="1"/>
    <col min="10507" max="10507" width="11" customWidth="1"/>
    <col min="10508" max="10508" width="8.5" customWidth="1"/>
    <col min="10509" max="10509" width="9.5" customWidth="1"/>
    <col min="10510" max="10510" width="16.5" customWidth="1"/>
    <col min="10511" max="10511" width="14" customWidth="1"/>
    <col min="10512" max="10512" width="14.33203125" bestFit="1" customWidth="1"/>
    <col min="10753" max="10753" width="3.83203125" customWidth="1"/>
    <col min="10754" max="10762" width="9.5" customWidth="1"/>
    <col min="10763" max="10763" width="11" customWidth="1"/>
    <col min="10764" max="10764" width="8.5" customWidth="1"/>
    <col min="10765" max="10765" width="9.5" customWidth="1"/>
    <col min="10766" max="10766" width="16.5" customWidth="1"/>
    <col min="10767" max="10767" width="14" customWidth="1"/>
    <col min="10768" max="10768" width="14.33203125" bestFit="1" customWidth="1"/>
    <col min="11009" max="11009" width="3.83203125" customWidth="1"/>
    <col min="11010" max="11018" width="9.5" customWidth="1"/>
    <col min="11019" max="11019" width="11" customWidth="1"/>
    <col min="11020" max="11020" width="8.5" customWidth="1"/>
    <col min="11021" max="11021" width="9.5" customWidth="1"/>
    <col min="11022" max="11022" width="16.5" customWidth="1"/>
    <col min="11023" max="11023" width="14" customWidth="1"/>
    <col min="11024" max="11024" width="14.33203125" bestFit="1" customWidth="1"/>
    <col min="11265" max="11265" width="3.83203125" customWidth="1"/>
    <col min="11266" max="11274" width="9.5" customWidth="1"/>
    <col min="11275" max="11275" width="11" customWidth="1"/>
    <col min="11276" max="11276" width="8.5" customWidth="1"/>
    <col min="11277" max="11277" width="9.5" customWidth="1"/>
    <col min="11278" max="11278" width="16.5" customWidth="1"/>
    <col min="11279" max="11279" width="14" customWidth="1"/>
    <col min="11280" max="11280" width="14.33203125" bestFit="1" customWidth="1"/>
    <col min="11521" max="11521" width="3.83203125" customWidth="1"/>
    <col min="11522" max="11530" width="9.5" customWidth="1"/>
    <col min="11531" max="11531" width="11" customWidth="1"/>
    <col min="11532" max="11532" width="8.5" customWidth="1"/>
    <col min="11533" max="11533" width="9.5" customWidth="1"/>
    <col min="11534" max="11534" width="16.5" customWidth="1"/>
    <col min="11535" max="11535" width="14" customWidth="1"/>
    <col min="11536" max="11536" width="14.33203125" bestFit="1" customWidth="1"/>
    <col min="11777" max="11777" width="3.83203125" customWidth="1"/>
    <col min="11778" max="11786" width="9.5" customWidth="1"/>
    <col min="11787" max="11787" width="11" customWidth="1"/>
    <col min="11788" max="11788" width="8.5" customWidth="1"/>
    <col min="11789" max="11789" width="9.5" customWidth="1"/>
    <col min="11790" max="11790" width="16.5" customWidth="1"/>
    <col min="11791" max="11791" width="14" customWidth="1"/>
    <col min="11792" max="11792" width="14.33203125" bestFit="1" customWidth="1"/>
    <col min="12033" max="12033" width="3.83203125" customWidth="1"/>
    <col min="12034" max="12042" width="9.5" customWidth="1"/>
    <col min="12043" max="12043" width="11" customWidth="1"/>
    <col min="12044" max="12044" width="8.5" customWidth="1"/>
    <col min="12045" max="12045" width="9.5" customWidth="1"/>
    <col min="12046" max="12046" width="16.5" customWidth="1"/>
    <col min="12047" max="12047" width="14" customWidth="1"/>
    <col min="12048" max="12048" width="14.33203125" bestFit="1" customWidth="1"/>
    <col min="12289" max="12289" width="3.83203125" customWidth="1"/>
    <col min="12290" max="12298" width="9.5" customWidth="1"/>
    <col min="12299" max="12299" width="11" customWidth="1"/>
    <col min="12300" max="12300" width="8.5" customWidth="1"/>
    <col min="12301" max="12301" width="9.5" customWidth="1"/>
    <col min="12302" max="12302" width="16.5" customWidth="1"/>
    <col min="12303" max="12303" width="14" customWidth="1"/>
    <col min="12304" max="12304" width="14.33203125" bestFit="1" customWidth="1"/>
    <col min="12545" max="12545" width="3.83203125" customWidth="1"/>
    <col min="12546" max="12554" width="9.5" customWidth="1"/>
    <col min="12555" max="12555" width="11" customWidth="1"/>
    <col min="12556" max="12556" width="8.5" customWidth="1"/>
    <col min="12557" max="12557" width="9.5" customWidth="1"/>
    <col min="12558" max="12558" width="16.5" customWidth="1"/>
    <col min="12559" max="12559" width="14" customWidth="1"/>
    <col min="12560" max="12560" width="14.33203125" bestFit="1" customWidth="1"/>
    <col min="12801" max="12801" width="3.83203125" customWidth="1"/>
    <col min="12802" max="12810" width="9.5" customWidth="1"/>
    <col min="12811" max="12811" width="11" customWidth="1"/>
    <col min="12812" max="12812" width="8.5" customWidth="1"/>
    <col min="12813" max="12813" width="9.5" customWidth="1"/>
    <col min="12814" max="12814" width="16.5" customWidth="1"/>
    <col min="12815" max="12815" width="14" customWidth="1"/>
    <col min="12816" max="12816" width="14.33203125" bestFit="1" customWidth="1"/>
    <col min="13057" max="13057" width="3.83203125" customWidth="1"/>
    <col min="13058" max="13066" width="9.5" customWidth="1"/>
    <col min="13067" max="13067" width="11" customWidth="1"/>
    <col min="13068" max="13068" width="8.5" customWidth="1"/>
    <col min="13069" max="13069" width="9.5" customWidth="1"/>
    <col min="13070" max="13070" width="16.5" customWidth="1"/>
    <col min="13071" max="13071" width="14" customWidth="1"/>
    <col min="13072" max="13072" width="14.33203125" bestFit="1" customWidth="1"/>
    <col min="13313" max="13313" width="3.83203125" customWidth="1"/>
    <col min="13314" max="13322" width="9.5" customWidth="1"/>
    <col min="13323" max="13323" width="11" customWidth="1"/>
    <col min="13324" max="13324" width="8.5" customWidth="1"/>
    <col min="13325" max="13325" width="9.5" customWidth="1"/>
    <col min="13326" max="13326" width="16.5" customWidth="1"/>
    <col min="13327" max="13327" width="14" customWidth="1"/>
    <col min="13328" max="13328" width="14.33203125" bestFit="1" customWidth="1"/>
    <col min="13569" max="13569" width="3.83203125" customWidth="1"/>
    <col min="13570" max="13578" width="9.5" customWidth="1"/>
    <col min="13579" max="13579" width="11" customWidth="1"/>
    <col min="13580" max="13580" width="8.5" customWidth="1"/>
    <col min="13581" max="13581" width="9.5" customWidth="1"/>
    <col min="13582" max="13582" width="16.5" customWidth="1"/>
    <col min="13583" max="13583" width="14" customWidth="1"/>
    <col min="13584" max="13584" width="14.33203125" bestFit="1" customWidth="1"/>
    <col min="13825" max="13825" width="3.83203125" customWidth="1"/>
    <col min="13826" max="13834" width="9.5" customWidth="1"/>
    <col min="13835" max="13835" width="11" customWidth="1"/>
    <col min="13836" max="13836" width="8.5" customWidth="1"/>
    <col min="13837" max="13837" width="9.5" customWidth="1"/>
    <col min="13838" max="13838" width="16.5" customWidth="1"/>
    <col min="13839" max="13839" width="14" customWidth="1"/>
    <col min="13840" max="13840" width="14.33203125" bestFit="1" customWidth="1"/>
    <col min="14081" max="14081" width="3.83203125" customWidth="1"/>
    <col min="14082" max="14090" width="9.5" customWidth="1"/>
    <col min="14091" max="14091" width="11" customWidth="1"/>
    <col min="14092" max="14092" width="8.5" customWidth="1"/>
    <col min="14093" max="14093" width="9.5" customWidth="1"/>
    <col min="14094" max="14094" width="16.5" customWidth="1"/>
    <col min="14095" max="14095" width="14" customWidth="1"/>
    <col min="14096" max="14096" width="14.33203125" bestFit="1" customWidth="1"/>
    <col min="14337" max="14337" width="3.83203125" customWidth="1"/>
    <col min="14338" max="14346" width="9.5" customWidth="1"/>
    <col min="14347" max="14347" width="11" customWidth="1"/>
    <col min="14348" max="14348" width="8.5" customWidth="1"/>
    <col min="14349" max="14349" width="9.5" customWidth="1"/>
    <col min="14350" max="14350" width="16.5" customWidth="1"/>
    <col min="14351" max="14351" width="14" customWidth="1"/>
    <col min="14352" max="14352" width="14.33203125" bestFit="1" customWidth="1"/>
    <col min="14593" max="14593" width="3.83203125" customWidth="1"/>
    <col min="14594" max="14602" width="9.5" customWidth="1"/>
    <col min="14603" max="14603" width="11" customWidth="1"/>
    <col min="14604" max="14604" width="8.5" customWidth="1"/>
    <col min="14605" max="14605" width="9.5" customWidth="1"/>
    <col min="14606" max="14606" width="16.5" customWidth="1"/>
    <col min="14607" max="14607" width="14" customWidth="1"/>
    <col min="14608" max="14608" width="14.33203125" bestFit="1" customWidth="1"/>
    <col min="14849" max="14849" width="3.83203125" customWidth="1"/>
    <col min="14850" max="14858" width="9.5" customWidth="1"/>
    <col min="14859" max="14859" width="11" customWidth="1"/>
    <col min="14860" max="14860" width="8.5" customWidth="1"/>
    <col min="14861" max="14861" width="9.5" customWidth="1"/>
    <col min="14862" max="14862" width="16.5" customWidth="1"/>
    <col min="14863" max="14863" width="14" customWidth="1"/>
    <col min="14864" max="14864" width="14.33203125" bestFit="1" customWidth="1"/>
    <col min="15105" max="15105" width="3.83203125" customWidth="1"/>
    <col min="15106" max="15114" width="9.5" customWidth="1"/>
    <col min="15115" max="15115" width="11" customWidth="1"/>
    <col min="15116" max="15116" width="8.5" customWidth="1"/>
    <col min="15117" max="15117" width="9.5" customWidth="1"/>
    <col min="15118" max="15118" width="16.5" customWidth="1"/>
    <col min="15119" max="15119" width="14" customWidth="1"/>
    <col min="15120" max="15120" width="14.33203125" bestFit="1" customWidth="1"/>
    <col min="15361" max="15361" width="3.83203125" customWidth="1"/>
    <col min="15362" max="15370" width="9.5" customWidth="1"/>
    <col min="15371" max="15371" width="11" customWidth="1"/>
    <col min="15372" max="15372" width="8.5" customWidth="1"/>
    <col min="15373" max="15373" width="9.5" customWidth="1"/>
    <col min="15374" max="15374" width="16.5" customWidth="1"/>
    <col min="15375" max="15375" width="14" customWidth="1"/>
    <col min="15376" max="15376" width="14.33203125" bestFit="1" customWidth="1"/>
    <col min="15617" max="15617" width="3.83203125" customWidth="1"/>
    <col min="15618" max="15626" width="9.5" customWidth="1"/>
    <col min="15627" max="15627" width="11" customWidth="1"/>
    <col min="15628" max="15628" width="8.5" customWidth="1"/>
    <col min="15629" max="15629" width="9.5" customWidth="1"/>
    <col min="15630" max="15630" width="16.5" customWidth="1"/>
    <col min="15631" max="15631" width="14" customWidth="1"/>
    <col min="15632" max="15632" width="14.33203125" bestFit="1" customWidth="1"/>
    <col min="15873" max="15873" width="3.83203125" customWidth="1"/>
    <col min="15874" max="15882" width="9.5" customWidth="1"/>
    <col min="15883" max="15883" width="11" customWidth="1"/>
    <col min="15884" max="15884" width="8.5" customWidth="1"/>
    <col min="15885" max="15885" width="9.5" customWidth="1"/>
    <col min="15886" max="15886" width="16.5" customWidth="1"/>
    <col min="15887" max="15887" width="14" customWidth="1"/>
    <col min="15888" max="15888" width="14.33203125" bestFit="1" customWidth="1"/>
    <col min="16129" max="16129" width="3.83203125" customWidth="1"/>
    <col min="16130" max="16138" width="9.5" customWidth="1"/>
    <col min="16139" max="16139" width="11" customWidth="1"/>
    <col min="16140" max="16140" width="8.5" customWidth="1"/>
    <col min="16141" max="16141" width="9.5" customWidth="1"/>
    <col min="16142" max="16142" width="16.5" customWidth="1"/>
    <col min="16143" max="16143" width="14" customWidth="1"/>
    <col min="16144" max="16144" width="14.33203125" bestFit="1" customWidth="1"/>
  </cols>
  <sheetData>
    <row r="1" spans="2:16">
      <c r="B1" s="122"/>
      <c r="C1" s="122"/>
      <c r="D1" s="122"/>
      <c r="E1" s="122"/>
      <c r="F1" s="122"/>
      <c r="G1" s="122"/>
      <c r="H1" s="122"/>
      <c r="I1" s="421" t="str">
        <f>'CPV - Readiness'!D1</f>
        <v>ISQ-010-FO
Rev: C  Date: 03/13/2014
Copies must be verified for current revision</v>
      </c>
      <c r="J1" s="422"/>
      <c r="K1" s="422"/>
      <c r="L1" s="422"/>
      <c r="M1" s="122"/>
      <c r="N1" s="122"/>
      <c r="O1" s="122"/>
    </row>
    <row r="2" spans="2:16" s="37" customFormat="1" ht="12.75">
      <c r="B2" s="442"/>
      <c r="C2" s="442"/>
      <c r="D2" s="442"/>
      <c r="E2" s="129"/>
      <c r="F2" s="129"/>
      <c r="G2" s="129"/>
      <c r="H2" s="129"/>
      <c r="I2" s="422"/>
      <c r="J2" s="422"/>
      <c r="K2" s="422"/>
      <c r="L2" s="422"/>
      <c r="M2" s="129"/>
      <c r="N2" s="129"/>
      <c r="O2" s="129"/>
    </row>
    <row r="3" spans="2:16" s="37" customFormat="1" ht="12.75">
      <c r="B3" s="443"/>
      <c r="C3" s="443"/>
      <c r="D3" s="130"/>
      <c r="E3" s="129"/>
      <c r="F3" s="129"/>
      <c r="G3" s="129"/>
      <c r="H3" s="129"/>
      <c r="I3" s="422"/>
      <c r="J3" s="422"/>
      <c r="K3" s="422"/>
      <c r="L3" s="422"/>
      <c r="M3" s="129"/>
      <c r="N3" s="129"/>
      <c r="O3" s="129"/>
    </row>
    <row r="4" spans="2:16" s="37" customFormat="1" ht="6.75" customHeight="1">
      <c r="B4" s="139"/>
      <c r="C4" s="139"/>
      <c r="D4" s="130"/>
      <c r="E4" s="129"/>
      <c r="F4" s="129"/>
      <c r="G4" s="129"/>
      <c r="H4" s="129"/>
      <c r="I4" s="115"/>
      <c r="J4" s="115"/>
      <c r="K4" s="115"/>
      <c r="L4" s="115"/>
      <c r="M4" s="129"/>
      <c r="N4" s="129"/>
      <c r="O4" s="129"/>
    </row>
    <row r="5" spans="2:16" s="38" customFormat="1" ht="11.25" customHeight="1">
      <c r="B5" s="443"/>
      <c r="C5" s="443"/>
      <c r="D5" s="130"/>
      <c r="E5" s="131"/>
      <c r="F5" s="131"/>
      <c r="G5" s="131"/>
      <c r="H5" s="131"/>
      <c r="I5" s="131"/>
      <c r="J5" s="447" t="s">
        <v>164</v>
      </c>
      <c r="K5" s="447"/>
      <c r="L5" s="447"/>
      <c r="M5" s="130"/>
      <c r="N5" s="131"/>
      <c r="O5" s="131"/>
    </row>
    <row r="6" spans="2:16" s="7" customFormat="1">
      <c r="B6" s="444"/>
      <c r="C6" s="444"/>
      <c r="D6" s="444"/>
      <c r="E6" s="123"/>
      <c r="F6" s="123"/>
      <c r="G6" s="123"/>
      <c r="H6" s="123"/>
      <c r="I6" s="123"/>
      <c r="J6" s="448" t="s">
        <v>100</v>
      </c>
      <c r="K6" s="448"/>
      <c r="L6" s="116"/>
      <c r="M6" s="132"/>
      <c r="N6" s="123"/>
      <c r="O6" s="123"/>
    </row>
    <row r="7" spans="2:16" s="7" customFormat="1">
      <c r="B7" s="445" t="s">
        <v>103</v>
      </c>
      <c r="C7" s="445"/>
      <c r="D7" s="445"/>
      <c r="E7" s="445"/>
      <c r="F7" s="445"/>
      <c r="G7" s="445"/>
      <c r="H7" s="123"/>
      <c r="J7" s="448" t="s">
        <v>101</v>
      </c>
      <c r="K7" s="448"/>
      <c r="L7" s="116"/>
      <c r="M7" s="133"/>
      <c r="N7" s="123"/>
      <c r="O7" s="123"/>
    </row>
    <row r="8" spans="2:16" s="7" customFormat="1">
      <c r="B8" s="445"/>
      <c r="C8" s="445"/>
      <c r="D8" s="445"/>
      <c r="E8" s="445"/>
      <c r="F8" s="445"/>
      <c r="G8" s="445"/>
      <c r="H8" s="123"/>
      <c r="J8" s="449"/>
      <c r="K8" s="449"/>
      <c r="L8" s="449"/>
      <c r="M8" s="132"/>
      <c r="N8" s="123"/>
      <c r="O8" s="123"/>
    </row>
    <row r="9" spans="2:16" ht="11.25" customHeight="1" thickBot="1">
      <c r="B9" s="446"/>
      <c r="C9" s="446"/>
      <c r="D9" s="446"/>
      <c r="E9" s="446"/>
      <c r="F9" s="446"/>
      <c r="G9" s="446"/>
      <c r="H9" s="140"/>
      <c r="I9" s="117"/>
      <c r="J9" s="307" t="s">
        <v>102</v>
      </c>
      <c r="K9" s="307"/>
      <c r="L9" s="307"/>
      <c r="M9" s="132"/>
      <c r="N9" s="122"/>
      <c r="O9" s="122"/>
    </row>
    <row r="10" spans="2:16" ht="18.75" thickBot="1">
      <c r="B10" s="409" t="s">
        <v>104</v>
      </c>
      <c r="C10" s="410"/>
      <c r="D10" s="410"/>
      <c r="E10" s="410"/>
      <c r="F10" s="410"/>
      <c r="G10" s="431"/>
      <c r="H10" s="431"/>
      <c r="I10" s="431"/>
      <c r="J10" s="431"/>
      <c r="K10" s="431"/>
      <c r="L10" s="432"/>
      <c r="M10" s="122"/>
      <c r="N10" s="122" t="s">
        <v>5</v>
      </c>
      <c r="O10" s="122"/>
    </row>
    <row r="11" spans="2:16" ht="12" thickTop="1">
      <c r="B11" s="433" t="s">
        <v>156</v>
      </c>
      <c r="C11" s="434"/>
      <c r="D11" s="434"/>
      <c r="E11" s="434"/>
      <c r="F11" s="435"/>
      <c r="G11" s="436" t="s">
        <v>155</v>
      </c>
      <c r="H11" s="437"/>
      <c r="I11" s="437"/>
      <c r="J11" s="437"/>
      <c r="K11" s="437"/>
      <c r="L11" s="438"/>
      <c r="M11" s="122"/>
      <c r="N11" s="122"/>
      <c r="O11" s="122"/>
    </row>
    <row r="12" spans="2:16" ht="12.75">
      <c r="B12" s="439" t="s">
        <v>105</v>
      </c>
      <c r="C12" s="434"/>
      <c r="D12" s="434"/>
      <c r="E12" s="434"/>
      <c r="F12" s="435"/>
      <c r="G12" s="440"/>
      <c r="H12" s="440"/>
      <c r="I12" s="440"/>
      <c r="J12" s="440"/>
      <c r="K12" s="440"/>
      <c r="L12" s="441"/>
      <c r="M12" s="122"/>
      <c r="N12" s="134"/>
      <c r="O12" s="122"/>
    </row>
    <row r="13" spans="2:16">
      <c r="B13" s="423" t="s">
        <v>168</v>
      </c>
      <c r="C13" s="424"/>
      <c r="D13" s="424"/>
      <c r="E13" s="424"/>
      <c r="F13" s="424"/>
      <c r="G13" s="425"/>
      <c r="H13" s="425"/>
      <c r="I13" s="425"/>
      <c r="J13" s="425"/>
      <c r="K13" s="425"/>
      <c r="L13" s="426"/>
      <c r="M13" s="122"/>
      <c r="N13" s="135"/>
      <c r="O13" s="122"/>
    </row>
    <row r="14" spans="2:16">
      <c r="B14" s="427"/>
      <c r="C14" s="425"/>
      <c r="D14" s="425"/>
      <c r="E14" s="425"/>
      <c r="F14" s="425"/>
      <c r="G14" s="425"/>
      <c r="H14" s="425"/>
      <c r="I14" s="425"/>
      <c r="J14" s="425"/>
      <c r="K14" s="425"/>
      <c r="L14" s="426"/>
      <c r="M14" s="122"/>
      <c r="N14" s="122"/>
      <c r="O14" s="122"/>
    </row>
    <row r="15" spans="2:16" ht="40.5" customHeight="1" thickBot="1">
      <c r="B15" s="428"/>
      <c r="C15" s="429"/>
      <c r="D15" s="429"/>
      <c r="E15" s="429"/>
      <c r="F15" s="429"/>
      <c r="G15" s="429"/>
      <c r="H15" s="429"/>
      <c r="I15" s="429"/>
      <c r="J15" s="429"/>
      <c r="K15" s="429"/>
      <c r="L15" s="430"/>
      <c r="M15" s="134"/>
      <c r="N15" s="134"/>
      <c r="O15" s="134"/>
      <c r="P15" s="39"/>
    </row>
    <row r="16" spans="2:16" ht="18.75" thickBot="1">
      <c r="B16" s="409" t="s">
        <v>106</v>
      </c>
      <c r="C16" s="410"/>
      <c r="D16" s="410"/>
      <c r="E16" s="410"/>
      <c r="F16" s="410"/>
      <c r="G16" s="410"/>
      <c r="H16" s="410"/>
      <c r="I16" s="410"/>
      <c r="J16" s="410"/>
      <c r="K16" s="410"/>
      <c r="L16" s="411"/>
      <c r="M16" s="122"/>
      <c r="N16" s="122"/>
      <c r="O16" s="122"/>
    </row>
    <row r="17" spans="2:15" s="40" customFormat="1" ht="38.25" customHeight="1">
      <c r="B17" s="412" t="s">
        <v>107</v>
      </c>
      <c r="C17" s="414" t="s">
        <v>108</v>
      </c>
      <c r="D17" s="415"/>
      <c r="E17" s="416" t="s">
        <v>109</v>
      </c>
      <c r="F17" s="417"/>
      <c r="G17" s="417" t="s">
        <v>110</v>
      </c>
      <c r="H17" s="417"/>
      <c r="I17" s="418" t="s">
        <v>111</v>
      </c>
      <c r="J17" s="418"/>
      <c r="K17" s="417" t="s">
        <v>112</v>
      </c>
      <c r="L17" s="419"/>
    </row>
    <row r="18" spans="2:15" s="40" customFormat="1" ht="17.25" customHeight="1" thickBot="1">
      <c r="B18" s="413"/>
      <c r="C18" s="41" t="s">
        <v>113</v>
      </c>
      <c r="D18" s="42" t="s">
        <v>114</v>
      </c>
      <c r="E18" s="43" t="s">
        <v>113</v>
      </c>
      <c r="F18" s="44" t="s">
        <v>114</v>
      </c>
      <c r="G18" s="44" t="s">
        <v>113</v>
      </c>
      <c r="H18" s="44" t="s">
        <v>114</v>
      </c>
      <c r="I18" s="45" t="s">
        <v>113</v>
      </c>
      <c r="J18" s="45" t="s">
        <v>114</v>
      </c>
      <c r="K18" s="44" t="s">
        <v>113</v>
      </c>
      <c r="L18" s="42" t="s">
        <v>114</v>
      </c>
    </row>
    <row r="19" spans="2:15">
      <c r="B19" s="46">
        <v>1</v>
      </c>
      <c r="C19" s="47"/>
      <c r="D19" s="48"/>
      <c r="E19" s="49"/>
      <c r="F19" s="50"/>
      <c r="G19" s="50"/>
      <c r="H19" s="50"/>
      <c r="I19" s="51"/>
      <c r="J19" s="51"/>
      <c r="K19" s="50"/>
      <c r="L19" s="48"/>
    </row>
    <row r="20" spans="2:15">
      <c r="B20" s="52">
        <v>2</v>
      </c>
      <c r="C20" s="53"/>
      <c r="D20" s="54"/>
      <c r="E20" s="55"/>
      <c r="F20" s="56"/>
      <c r="G20" s="56"/>
      <c r="H20" s="56"/>
      <c r="I20" s="57"/>
      <c r="J20" s="57"/>
      <c r="K20" s="56"/>
      <c r="L20" s="54"/>
    </row>
    <row r="21" spans="2:15">
      <c r="B21" s="52">
        <v>3</v>
      </c>
      <c r="C21" s="53"/>
      <c r="D21" s="54"/>
      <c r="E21" s="55"/>
      <c r="F21" s="56"/>
      <c r="G21" s="56"/>
      <c r="H21" s="56"/>
      <c r="I21" s="57"/>
      <c r="J21" s="57"/>
      <c r="K21" s="56"/>
      <c r="L21" s="54"/>
    </row>
    <row r="22" spans="2:15">
      <c r="B22" s="52">
        <v>4</v>
      </c>
      <c r="C22" s="53"/>
      <c r="D22" s="54"/>
      <c r="E22" s="55"/>
      <c r="F22" s="56"/>
      <c r="G22" s="56"/>
      <c r="H22" s="56"/>
      <c r="I22" s="57"/>
      <c r="J22" s="57"/>
      <c r="K22" s="56"/>
      <c r="L22" s="54"/>
    </row>
    <row r="23" spans="2:15">
      <c r="B23" s="52">
        <v>5</v>
      </c>
      <c r="C23" s="53"/>
      <c r="D23" s="54"/>
      <c r="E23" s="55"/>
      <c r="F23" s="56"/>
      <c r="G23" s="56"/>
      <c r="H23" s="56"/>
      <c r="I23" s="57"/>
      <c r="J23" s="57"/>
      <c r="K23" s="56"/>
      <c r="L23" s="54"/>
    </row>
    <row r="24" spans="2:15">
      <c r="B24" s="52">
        <v>6</v>
      </c>
      <c r="C24" s="53"/>
      <c r="D24" s="54"/>
      <c r="E24" s="55"/>
      <c r="F24" s="56"/>
      <c r="G24" s="56"/>
      <c r="H24" s="56"/>
      <c r="I24" s="57"/>
      <c r="J24" s="57"/>
      <c r="K24" s="56"/>
      <c r="L24" s="54"/>
    </row>
    <row r="25" spans="2:15">
      <c r="B25" s="52">
        <v>7</v>
      </c>
      <c r="C25" s="53"/>
      <c r="D25" s="54"/>
      <c r="E25" s="55"/>
      <c r="F25" s="56"/>
      <c r="G25" s="56"/>
      <c r="H25" s="56"/>
      <c r="I25" s="57"/>
      <c r="J25" s="57"/>
      <c r="K25" s="56"/>
      <c r="L25" s="54"/>
    </row>
    <row r="26" spans="2:15" ht="12" thickBot="1">
      <c r="B26" s="58">
        <v>8</v>
      </c>
      <c r="C26" s="59"/>
      <c r="D26" s="60"/>
      <c r="E26" s="61"/>
      <c r="F26" s="62"/>
      <c r="G26" s="62"/>
      <c r="H26" s="62"/>
      <c r="I26" s="63"/>
      <c r="J26" s="63"/>
      <c r="K26" s="62"/>
      <c r="L26" s="60"/>
    </row>
    <row r="27" spans="2:15" s="8" customFormat="1">
      <c r="B27" s="64">
        <v>9</v>
      </c>
      <c r="C27" s="65"/>
      <c r="D27" s="66"/>
      <c r="E27" s="67"/>
      <c r="F27" s="51"/>
      <c r="G27" s="51"/>
      <c r="H27" s="51"/>
      <c r="I27" s="51"/>
      <c r="J27" s="51"/>
      <c r="K27" s="51"/>
      <c r="L27" s="66"/>
      <c r="O27" s="8" t="s">
        <v>5</v>
      </c>
    </row>
    <row r="28" spans="2:15" s="8" customFormat="1">
      <c r="B28" s="68">
        <v>10</v>
      </c>
      <c r="C28" s="69"/>
      <c r="D28" s="70"/>
      <c r="E28" s="71"/>
      <c r="F28" s="57"/>
      <c r="G28" s="57"/>
      <c r="H28" s="57"/>
      <c r="I28" s="57"/>
      <c r="J28" s="57"/>
      <c r="K28" s="57"/>
      <c r="L28" s="72"/>
    </row>
    <row r="29" spans="2:15" s="8" customFormat="1">
      <c r="B29" s="68">
        <v>11</v>
      </c>
      <c r="C29" s="69"/>
      <c r="D29" s="70"/>
      <c r="E29" s="71"/>
      <c r="F29" s="57"/>
      <c r="G29" s="57"/>
      <c r="H29" s="57"/>
      <c r="I29" s="57"/>
      <c r="J29" s="57"/>
      <c r="K29" s="57"/>
      <c r="L29" s="72"/>
    </row>
    <row r="30" spans="2:15" s="8" customFormat="1">
      <c r="B30" s="68">
        <v>12</v>
      </c>
      <c r="C30" s="69"/>
      <c r="D30" s="70"/>
      <c r="E30" s="71"/>
      <c r="F30" s="57"/>
      <c r="G30" s="57"/>
      <c r="H30" s="57"/>
      <c r="I30" s="57"/>
      <c r="J30" s="57"/>
      <c r="K30" s="57"/>
      <c r="L30" s="72"/>
    </row>
    <row r="31" spans="2:15" s="8" customFormat="1">
      <c r="B31" s="68">
        <v>13</v>
      </c>
      <c r="C31" s="69"/>
      <c r="D31" s="70"/>
      <c r="E31" s="71"/>
      <c r="F31" s="57"/>
      <c r="G31" s="57"/>
      <c r="H31" s="57"/>
      <c r="I31" s="57"/>
      <c r="J31" s="57"/>
      <c r="K31" s="57"/>
      <c r="L31" s="72"/>
    </row>
    <row r="32" spans="2:15" s="8" customFormat="1">
      <c r="B32" s="68">
        <v>14</v>
      </c>
      <c r="C32" s="69"/>
      <c r="D32" s="70"/>
      <c r="E32" s="71"/>
      <c r="F32" s="57"/>
      <c r="G32" s="57"/>
      <c r="H32" s="57"/>
      <c r="I32" s="57"/>
      <c r="J32" s="57"/>
      <c r="K32" s="57"/>
      <c r="L32" s="72"/>
    </row>
    <row r="33" spans="1:16" s="8" customFormat="1">
      <c r="B33" s="68">
        <v>15</v>
      </c>
      <c r="C33" s="69"/>
      <c r="D33" s="70"/>
      <c r="E33" s="71"/>
      <c r="F33" s="57"/>
      <c r="G33" s="57"/>
      <c r="H33" s="57"/>
      <c r="I33" s="57"/>
      <c r="J33" s="57"/>
      <c r="K33" s="57"/>
      <c r="L33" s="72"/>
    </row>
    <row r="34" spans="1:16" s="8" customFormat="1" ht="12" thickBot="1">
      <c r="B34" s="73">
        <v>16</v>
      </c>
      <c r="C34" s="74"/>
      <c r="D34" s="75"/>
      <c r="E34" s="76"/>
      <c r="F34" s="63"/>
      <c r="G34" s="63"/>
      <c r="H34" s="63"/>
      <c r="I34" s="63"/>
      <c r="J34" s="63"/>
      <c r="K34" s="63"/>
      <c r="L34" s="75"/>
    </row>
    <row r="35" spans="1:16" ht="5.25" customHeight="1">
      <c r="B35" s="77"/>
      <c r="C35" s="4"/>
      <c r="D35" s="4"/>
      <c r="E35" s="4"/>
      <c r="F35" s="4"/>
      <c r="G35" s="4"/>
      <c r="H35" s="4"/>
      <c r="I35" s="5"/>
      <c r="J35" s="5"/>
      <c r="K35" s="4"/>
      <c r="L35" s="78"/>
    </row>
    <row r="36" spans="1:16" ht="13.5" thickBot="1">
      <c r="B36" s="52" t="s">
        <v>115</v>
      </c>
      <c r="C36" s="136" t="str">
        <f t="shared" ref="C36:L36" si="0">IF(C19="","",(SUM(C19:C34)))</f>
        <v/>
      </c>
      <c r="D36" s="136" t="str">
        <f t="shared" si="0"/>
        <v/>
      </c>
      <c r="E36" s="136" t="str">
        <f t="shared" si="0"/>
        <v/>
      </c>
      <c r="F36" s="136" t="str">
        <f t="shared" si="0"/>
        <v/>
      </c>
      <c r="G36" s="136" t="str">
        <f t="shared" si="0"/>
        <v/>
      </c>
      <c r="H36" s="136" t="str">
        <f t="shared" si="0"/>
        <v/>
      </c>
      <c r="I36" s="136" t="str">
        <f t="shared" si="0"/>
        <v/>
      </c>
      <c r="J36" s="136" t="str">
        <f t="shared" si="0"/>
        <v/>
      </c>
      <c r="K36" s="136" t="str">
        <f t="shared" si="0"/>
        <v/>
      </c>
      <c r="L36" s="137" t="str">
        <f t="shared" si="0"/>
        <v/>
      </c>
      <c r="N36" s="79" t="str">
        <f>IF(SUM(H36,J36,L36)=0,"",(SUM(H36,J36,L36)))</f>
        <v/>
      </c>
      <c r="O36" s="80" t="s">
        <v>116</v>
      </c>
    </row>
    <row r="37" spans="1:16" ht="14.25" thickTop="1" thickBot="1">
      <c r="B37" s="52" t="s">
        <v>5</v>
      </c>
      <c r="C37" s="404" t="str">
        <f>IF(D19="","",IF(ISBLANK(C36)=TRUE," ",IF(C36&lt;D36,"PASS",IF(C36=D36,"PASS","FAIL"))))</f>
        <v/>
      </c>
      <c r="D37" s="420"/>
      <c r="E37" s="404" t="str">
        <f>IF(F19="","",IF(ISBLANK(E36)=TRUE," ",IF(E36&lt;F36,"PASS",IF(E36=F36,"PASS","FAIL"))))</f>
        <v/>
      </c>
      <c r="F37" s="420"/>
      <c r="G37" s="404" t="str">
        <f>IF(H19="","",IF(ISBLANK(G36)=TRUE," ",IF(G36&lt;H36,"PASS",IF(G36=H36,"PASS","FAIL"))))</f>
        <v/>
      </c>
      <c r="H37" s="420"/>
      <c r="I37" s="404" t="str">
        <f>IF(J19="","",IF(ISBLANK(I36)=TRUE," ",IF(I36&lt;J36,"PASS",IF(I36=J36,"PASS","FAIL"))))</f>
        <v/>
      </c>
      <c r="J37" s="420"/>
      <c r="K37" s="404" t="str">
        <f>IF(L19="","",IF(ISBLANK(K36)=TRUE," ",IF(K36&lt;L36,"PASS",IF(K36=L36,"PASS","FAIL"))))</f>
        <v/>
      </c>
      <c r="L37" s="405"/>
      <c r="N37" s="79" t="str">
        <f>IF((F36)=0,"",(F36))</f>
        <v/>
      </c>
      <c r="O37" s="80" t="s">
        <v>117</v>
      </c>
    </row>
    <row r="38" spans="1:16" ht="8.25" customHeight="1" thickTop="1">
      <c r="B38" s="77"/>
      <c r="C38" s="4"/>
      <c r="D38" s="4"/>
      <c r="E38" s="4"/>
      <c r="F38" s="4"/>
      <c r="G38" s="4"/>
      <c r="H38" s="4"/>
      <c r="I38" s="4"/>
      <c r="J38" s="4"/>
      <c r="K38" s="4"/>
      <c r="L38" s="78"/>
    </row>
    <row r="39" spans="1:16" ht="17.25" customHeight="1">
      <c r="B39" s="406" t="s">
        <v>118</v>
      </c>
      <c r="C39" s="407"/>
      <c r="D39" s="407"/>
      <c r="E39" s="407"/>
      <c r="F39" s="407"/>
      <c r="G39" s="407"/>
      <c r="H39" s="407"/>
      <c r="I39" s="407"/>
      <c r="J39" s="407"/>
      <c r="K39" s="407"/>
      <c r="L39" s="408"/>
    </row>
    <row r="40" spans="1:16" ht="17.25" customHeight="1" thickBot="1">
      <c r="B40" s="392" t="s">
        <v>119</v>
      </c>
      <c r="C40" s="393"/>
      <c r="D40" s="393"/>
      <c r="E40" s="393"/>
      <c r="F40" s="393"/>
      <c r="G40" s="393"/>
      <c r="H40" s="393"/>
      <c r="I40" s="397" t="s">
        <v>120</v>
      </c>
      <c r="J40" s="397"/>
      <c r="K40" s="370" t="s">
        <v>121</v>
      </c>
      <c r="L40" s="371"/>
      <c r="M40" s="4"/>
      <c r="N40" s="4"/>
      <c r="O40" s="4"/>
      <c r="P40" s="4"/>
    </row>
    <row r="41" spans="1:16" ht="17.25" customHeight="1" thickTop="1" thickBot="1">
      <c r="B41" s="394"/>
      <c r="C41" s="395"/>
      <c r="D41" s="395"/>
      <c r="E41" s="395"/>
      <c r="F41" s="395"/>
      <c r="G41" s="395"/>
      <c r="H41" s="396"/>
      <c r="I41" s="372" t="str">
        <f>IF(D19="","",IF((C36)&lt;=(D36),"X"," "))</f>
        <v/>
      </c>
      <c r="J41" s="373"/>
      <c r="K41" s="374" t="str">
        <f>IF(D19="","",IF((C36)&gt;(D36),"X"," "))</f>
        <v/>
      </c>
      <c r="L41" s="375"/>
      <c r="M41" s="81"/>
    </row>
    <row r="42" spans="1:16" ht="17.25" customHeight="1" thickBot="1">
      <c r="B42" s="82"/>
      <c r="C42" s="82"/>
      <c r="D42" s="82"/>
      <c r="E42" s="82"/>
      <c r="F42" s="82"/>
      <c r="G42" s="82"/>
      <c r="H42" s="82"/>
      <c r="I42" s="83"/>
      <c r="J42" s="83"/>
      <c r="K42" s="84"/>
      <c r="L42" s="84"/>
      <c r="M42" s="81"/>
    </row>
    <row r="43" spans="1:16" ht="17.25" customHeight="1" thickBot="1">
      <c r="B43" s="402" t="s">
        <v>122</v>
      </c>
      <c r="C43" s="403"/>
      <c r="D43" s="403"/>
      <c r="E43" s="403"/>
      <c r="F43" s="403"/>
      <c r="G43" s="403"/>
      <c r="H43" s="403"/>
      <c r="I43" s="403"/>
      <c r="J43" s="85"/>
      <c r="K43" s="86" t="s">
        <v>123</v>
      </c>
      <c r="L43" s="87"/>
    </row>
    <row r="44" spans="1:16" ht="17.25" customHeight="1">
      <c r="B44" s="376" t="s">
        <v>124</v>
      </c>
      <c r="C44" s="377"/>
      <c r="D44" s="377"/>
      <c r="E44" s="377"/>
      <c r="F44" s="377"/>
      <c r="G44" s="377"/>
      <c r="H44" s="377"/>
      <c r="I44" s="378"/>
      <c r="J44" s="83"/>
      <c r="K44" s="379"/>
      <c r="L44" s="88"/>
    </row>
    <row r="45" spans="1:16" ht="17.25" customHeight="1" thickBot="1">
      <c r="B45" s="381" t="s">
        <v>125</v>
      </c>
      <c r="C45" s="382"/>
      <c r="D45" s="382"/>
      <c r="E45" s="382"/>
      <c r="F45" s="382"/>
      <c r="G45" s="382"/>
      <c r="H45" s="382"/>
      <c r="I45" s="383"/>
      <c r="J45" s="89"/>
      <c r="K45" s="380"/>
      <c r="L45" s="90"/>
    </row>
    <row r="46" spans="1:16" ht="17.25" customHeight="1">
      <c r="B46" s="82"/>
      <c r="C46" s="82"/>
      <c r="D46" s="82"/>
      <c r="E46" s="82"/>
      <c r="F46" s="82"/>
      <c r="G46" s="82"/>
      <c r="H46" s="82"/>
      <c r="I46" s="83"/>
      <c r="J46" s="83"/>
      <c r="K46" s="84"/>
      <c r="L46" s="81"/>
    </row>
    <row r="47" spans="1:16" ht="11.25" customHeight="1" thickBot="1">
      <c r="A47" s="4"/>
      <c r="B47" s="91"/>
      <c r="C47" s="91"/>
      <c r="D47" s="91"/>
      <c r="E47" s="91"/>
      <c r="F47" s="91"/>
      <c r="G47" s="91"/>
      <c r="H47" s="91"/>
      <c r="I47" s="91"/>
      <c r="J47" s="91"/>
      <c r="K47" s="91"/>
      <c r="L47" s="4"/>
      <c r="M47" s="4"/>
      <c r="N47" s="4"/>
      <c r="O47" s="4"/>
    </row>
    <row r="48" spans="1:16" ht="23.25" customHeight="1">
      <c r="B48" s="384" t="s">
        <v>126</v>
      </c>
      <c r="C48" s="385"/>
      <c r="D48" s="385"/>
      <c r="E48" s="385"/>
      <c r="F48" s="385"/>
      <c r="G48" s="385"/>
      <c r="H48" s="385"/>
      <c r="I48" s="385"/>
      <c r="J48" s="385"/>
      <c r="K48" s="386"/>
    </row>
    <row r="49" spans="1:15" ht="12.75">
      <c r="A49" t="s">
        <v>5</v>
      </c>
      <c r="B49" s="387" t="s">
        <v>24</v>
      </c>
      <c r="C49" s="388"/>
      <c r="D49" s="388"/>
      <c r="E49" s="388"/>
      <c r="F49" s="388"/>
      <c r="G49" s="388" t="s">
        <v>25</v>
      </c>
      <c r="H49" s="388"/>
      <c r="I49" s="388"/>
      <c r="J49" s="388"/>
      <c r="K49" s="92" t="s">
        <v>127</v>
      </c>
    </row>
    <row r="50" spans="1:15" ht="16.5" thickBot="1">
      <c r="B50" s="389" t="s">
        <v>128</v>
      </c>
      <c r="C50" s="390"/>
      <c r="D50" s="390"/>
      <c r="E50" s="390"/>
      <c r="F50" s="390"/>
      <c r="G50" s="390"/>
      <c r="H50" s="390"/>
      <c r="I50" s="390"/>
      <c r="J50" s="390"/>
      <c r="K50" s="391"/>
    </row>
    <row r="51" spans="1:15" ht="12.75" thickTop="1" thickBot="1">
      <c r="B51" s="398" t="s">
        <v>129</v>
      </c>
      <c r="C51" s="399"/>
      <c r="D51" s="399"/>
      <c r="E51" s="399"/>
      <c r="F51" s="400"/>
      <c r="G51" s="318" t="s">
        <v>130</v>
      </c>
      <c r="H51" s="328"/>
      <c r="I51" s="328"/>
      <c r="J51" s="328"/>
      <c r="K51" s="138" t="s">
        <v>155</v>
      </c>
    </row>
    <row r="52" spans="1:15" ht="28.5" customHeight="1" thickTop="1" thickBot="1">
      <c r="B52" s="401" t="s">
        <v>161</v>
      </c>
      <c r="C52" s="399"/>
      <c r="D52" s="399"/>
      <c r="E52" s="399"/>
      <c r="F52" s="400"/>
      <c r="G52" s="318" t="s">
        <v>131</v>
      </c>
      <c r="H52" s="328"/>
      <c r="I52" s="328"/>
      <c r="J52" s="328"/>
      <c r="K52" s="138" t="s">
        <v>155</v>
      </c>
    </row>
    <row r="53" spans="1:15" ht="12.75" thickTop="1" thickBot="1">
      <c r="B53" s="325" t="s">
        <v>132</v>
      </c>
      <c r="C53" s="326"/>
      <c r="D53" s="326"/>
      <c r="E53" s="326"/>
      <c r="F53" s="327"/>
      <c r="G53" s="318" t="s">
        <v>133</v>
      </c>
      <c r="H53" s="328"/>
      <c r="I53" s="328"/>
      <c r="J53" s="328"/>
      <c r="K53" s="93" t="str">
        <f>IF(K52="","",K51-K52)</f>
        <v/>
      </c>
    </row>
    <row r="54" spans="1:15" ht="29.25" customHeight="1" thickTop="1" thickBot="1">
      <c r="B54" s="325" t="s">
        <v>134</v>
      </c>
      <c r="C54" s="326"/>
      <c r="D54" s="326"/>
      <c r="E54" s="326"/>
      <c r="F54" s="327"/>
      <c r="G54" s="318" t="s">
        <v>135</v>
      </c>
      <c r="H54" s="328"/>
      <c r="I54" s="328"/>
      <c r="J54" s="328"/>
      <c r="K54" s="138"/>
    </row>
    <row r="55" spans="1:15" ht="12.75" thickTop="1" thickBot="1">
      <c r="B55" s="325" t="s">
        <v>136</v>
      </c>
      <c r="C55" s="326"/>
      <c r="D55" s="326"/>
      <c r="E55" s="326"/>
      <c r="F55" s="327"/>
      <c r="G55" s="318" t="s">
        <v>137</v>
      </c>
      <c r="H55" s="328"/>
      <c r="I55" s="328"/>
      <c r="J55" s="328"/>
      <c r="K55" s="93" t="str">
        <f>IF(K54="","",K53-K54)</f>
        <v/>
      </c>
      <c r="M55" s="4"/>
    </row>
    <row r="56" spans="1:15" ht="12.75" thickTop="1" thickBot="1">
      <c r="B56" s="325" t="s">
        <v>138</v>
      </c>
      <c r="C56" s="326"/>
      <c r="D56" s="326"/>
      <c r="E56" s="326"/>
      <c r="F56" s="327"/>
      <c r="G56" s="317" t="s">
        <v>139</v>
      </c>
      <c r="H56" s="317"/>
      <c r="I56" s="317"/>
      <c r="J56" s="318"/>
      <c r="K56" s="94" t="str">
        <f>IF(K55="","",K55/K53)</f>
        <v/>
      </c>
      <c r="M56" s="10" t="str">
        <f>IF(M55="","",M51-M55)</f>
        <v/>
      </c>
    </row>
    <row r="57" spans="1:15" ht="17.25" thickTop="1" thickBot="1">
      <c r="B57" s="311" t="s">
        <v>140</v>
      </c>
      <c r="C57" s="312"/>
      <c r="D57" s="312"/>
      <c r="E57" s="312"/>
      <c r="F57" s="312"/>
      <c r="G57" s="312"/>
      <c r="H57" s="312"/>
      <c r="I57" s="312"/>
      <c r="J57" s="312"/>
      <c r="K57" s="313"/>
    </row>
    <row r="58" spans="1:15" ht="12.75" thickTop="1" thickBot="1">
      <c r="B58" s="314" t="s">
        <v>141</v>
      </c>
      <c r="C58" s="315"/>
      <c r="D58" s="315"/>
      <c r="E58" s="315"/>
      <c r="F58" s="316"/>
      <c r="G58" s="317" t="s">
        <v>1</v>
      </c>
      <c r="H58" s="317"/>
      <c r="I58" s="317"/>
      <c r="J58" s="318"/>
      <c r="K58" s="93" t="str">
        <f>IF(D36="","",D36)</f>
        <v/>
      </c>
      <c r="M58" t="s">
        <v>5</v>
      </c>
      <c r="O58" s="95"/>
    </row>
    <row r="59" spans="1:15" ht="12.75" thickTop="1" thickBot="1">
      <c r="B59" s="319" t="s">
        <v>142</v>
      </c>
      <c r="C59" s="320"/>
      <c r="D59" s="320"/>
      <c r="E59" s="320"/>
      <c r="F59" s="321"/>
      <c r="G59" s="317" t="s">
        <v>143</v>
      </c>
      <c r="H59" s="317"/>
      <c r="I59" s="317"/>
      <c r="J59" s="318"/>
      <c r="K59" s="138" t="s">
        <v>155</v>
      </c>
      <c r="M59" t="s">
        <v>5</v>
      </c>
    </row>
    <row r="60" spans="1:15" ht="12.75" thickTop="1" thickBot="1">
      <c r="B60" s="314" t="s">
        <v>144</v>
      </c>
      <c r="C60" s="315"/>
      <c r="D60" s="315"/>
      <c r="E60" s="315"/>
      <c r="F60" s="316"/>
      <c r="G60" s="317" t="s">
        <v>145</v>
      </c>
      <c r="H60" s="317"/>
      <c r="I60" s="317"/>
      <c r="J60" s="318"/>
      <c r="K60" s="94" t="str">
        <f>IF(K59="","",(K58*K59)/K55)</f>
        <v/>
      </c>
      <c r="M60" s="96" t="s">
        <v>5</v>
      </c>
      <c r="N60" s="97"/>
    </row>
    <row r="61" spans="1:15" ht="17.25" thickTop="1" thickBot="1">
      <c r="B61" s="311" t="s">
        <v>146</v>
      </c>
      <c r="C61" s="312"/>
      <c r="D61" s="312"/>
      <c r="E61" s="312"/>
      <c r="F61" s="312"/>
      <c r="G61" s="312"/>
      <c r="H61" s="312"/>
      <c r="I61" s="312"/>
      <c r="J61" s="312"/>
      <c r="K61" s="313"/>
    </row>
    <row r="62" spans="1:15" ht="12.75" thickTop="1" thickBot="1">
      <c r="B62" s="322" t="s">
        <v>147</v>
      </c>
      <c r="C62" s="323"/>
      <c r="D62" s="323"/>
      <c r="E62" s="323"/>
      <c r="F62" s="324"/>
      <c r="G62" s="317" t="s">
        <v>36</v>
      </c>
      <c r="H62" s="317"/>
      <c r="I62" s="317"/>
      <c r="J62" s="318"/>
      <c r="K62" s="138" t="str">
        <f>IF(F36="","",F36)</f>
        <v/>
      </c>
    </row>
    <row r="63" spans="1:15" ht="12.75" thickTop="1" thickBot="1">
      <c r="B63" s="314" t="s">
        <v>148</v>
      </c>
      <c r="C63" s="323"/>
      <c r="D63" s="323"/>
      <c r="E63" s="323"/>
      <c r="F63" s="324"/>
      <c r="G63" s="317" t="s">
        <v>149</v>
      </c>
      <c r="H63" s="317"/>
      <c r="I63" s="317"/>
      <c r="J63" s="318"/>
      <c r="K63" s="94" t="str">
        <f>IF(K62="","",(K58-K62)/K58)</f>
        <v/>
      </c>
    </row>
    <row r="64" spans="1:15" ht="17.25" thickTop="1" thickBot="1">
      <c r="B64" s="308" t="s">
        <v>150</v>
      </c>
      <c r="C64" s="309"/>
      <c r="D64" s="309"/>
      <c r="E64" s="309"/>
      <c r="F64" s="309"/>
      <c r="G64" s="309"/>
      <c r="H64" s="309"/>
      <c r="I64" s="309"/>
      <c r="J64" s="310"/>
      <c r="K64" s="98" t="str">
        <f>IF(K63="","",(K56*K60*K63))</f>
        <v/>
      </c>
    </row>
    <row r="65" spans="1:16" ht="3.75" customHeight="1" thickBot="1"/>
    <row r="66" spans="1:16" ht="20.25" hidden="1" customHeight="1"/>
    <row r="67" spans="1:16" ht="36" hidden="1" customHeight="1">
      <c r="A67" s="6"/>
      <c r="N67" s="362"/>
      <c r="O67" s="362"/>
      <c r="P67" s="362"/>
    </row>
    <row r="68" spans="1:16" ht="18">
      <c r="B68" s="363" t="s">
        <v>151</v>
      </c>
      <c r="C68" s="364"/>
      <c r="D68" s="364"/>
      <c r="E68" s="364"/>
      <c r="F68" s="364"/>
      <c r="G68" s="364"/>
      <c r="H68" s="364"/>
      <c r="I68" s="364"/>
      <c r="J68" s="364"/>
      <c r="K68" s="364"/>
      <c r="L68" s="365"/>
    </row>
    <row r="69" spans="1:16" ht="12.75" thickBot="1">
      <c r="B69" s="366" t="s">
        <v>91</v>
      </c>
      <c r="C69" s="367"/>
      <c r="D69" s="367"/>
      <c r="E69" s="367"/>
      <c r="F69" s="367"/>
      <c r="G69" s="367"/>
      <c r="H69" s="368" t="s">
        <v>26</v>
      </c>
      <c r="I69" s="368"/>
      <c r="J69" s="368"/>
      <c r="K69" s="368"/>
      <c r="L69" s="369"/>
    </row>
    <row r="70" spans="1:16" ht="17.25" thickTop="1" thickBot="1">
      <c r="B70" s="334" t="s">
        <v>152</v>
      </c>
      <c r="C70" s="164"/>
      <c r="D70" s="164"/>
      <c r="E70" s="164"/>
      <c r="F70" s="164"/>
      <c r="G70" s="335"/>
      <c r="H70" s="336" t="str">
        <f>IF(D36="","", IF((C36)&lt;=(D36), "PASS", "FAIL"))</f>
        <v/>
      </c>
      <c r="I70" s="337"/>
      <c r="J70" s="337"/>
      <c r="K70" s="337"/>
      <c r="L70" s="338"/>
    </row>
    <row r="71" spans="1:16" ht="17.25" thickTop="1" thickBot="1">
      <c r="B71" s="334" t="s">
        <v>153</v>
      </c>
      <c r="C71" s="164"/>
      <c r="D71" s="164"/>
      <c r="E71" s="164"/>
      <c r="F71" s="164"/>
      <c r="G71" s="335"/>
      <c r="H71" s="336" t="str">
        <f>IF(K64="","",IF((K64)&gt;=0.85, "PASS", "FAIL"))</f>
        <v/>
      </c>
      <c r="I71" s="337"/>
      <c r="J71" s="337"/>
      <c r="K71" s="337"/>
      <c r="L71" s="338"/>
    </row>
    <row r="72" spans="1:16" ht="81.75" customHeight="1" thickTop="1" thickBot="1">
      <c r="B72" s="339" t="s">
        <v>154</v>
      </c>
      <c r="C72" s="168"/>
      <c r="D72" s="168"/>
      <c r="E72" s="168"/>
      <c r="F72" s="168"/>
      <c r="G72" s="168"/>
      <c r="H72" s="340"/>
      <c r="I72" s="340"/>
      <c r="J72" s="340"/>
      <c r="K72" s="340"/>
      <c r="L72" s="341"/>
    </row>
    <row r="73" spans="1:16" ht="16.5" customHeight="1">
      <c r="B73" s="349" t="s">
        <v>95</v>
      </c>
      <c r="C73" s="350"/>
      <c r="D73" s="350"/>
      <c r="E73" s="353"/>
      <c r="F73" s="354"/>
      <c r="G73" s="354"/>
      <c r="H73" s="354"/>
      <c r="I73" s="355"/>
      <c r="J73" s="342"/>
      <c r="K73" s="343"/>
      <c r="L73" s="344"/>
      <c r="M73" s="99"/>
    </row>
    <row r="74" spans="1:16" ht="16.5" customHeight="1">
      <c r="B74" s="351"/>
      <c r="C74" s="352"/>
      <c r="D74" s="352"/>
      <c r="E74" s="356"/>
      <c r="F74" s="357"/>
      <c r="G74" s="357"/>
      <c r="H74" s="357"/>
      <c r="I74" s="358"/>
      <c r="J74" s="359" t="s">
        <v>4</v>
      </c>
      <c r="K74" s="360"/>
      <c r="L74" s="361"/>
      <c r="M74" s="99"/>
    </row>
    <row r="75" spans="1:16" ht="18.75" customHeight="1">
      <c r="B75" s="347"/>
      <c r="C75" s="348"/>
      <c r="D75" s="348"/>
      <c r="E75" s="348"/>
      <c r="F75" s="348"/>
      <c r="G75" s="348"/>
      <c r="H75" s="348"/>
      <c r="I75" s="348"/>
      <c r="J75" s="345"/>
      <c r="K75" s="345"/>
      <c r="L75" s="346"/>
      <c r="M75" s="100"/>
    </row>
    <row r="76" spans="1:16" ht="15.75" customHeight="1" thickBot="1">
      <c r="B76" s="329" t="s">
        <v>96</v>
      </c>
      <c r="C76" s="330"/>
      <c r="D76" s="330"/>
      <c r="E76" s="330"/>
      <c r="F76" s="330" t="s">
        <v>97</v>
      </c>
      <c r="G76" s="330"/>
      <c r="H76" s="330"/>
      <c r="I76" s="330"/>
      <c r="J76" s="331" t="s">
        <v>166</v>
      </c>
      <c r="K76" s="332"/>
      <c r="L76" s="333"/>
      <c r="M76" s="99"/>
    </row>
  </sheetData>
  <sheetProtection sheet="1" scenarios="1" formatCells="0" selectLockedCells="1"/>
  <mergeCells count="87">
    <mergeCell ref="I1:L3"/>
    <mergeCell ref="B13:L15"/>
    <mergeCell ref="B10:L10"/>
    <mergeCell ref="B11:F11"/>
    <mergeCell ref="G11:L11"/>
    <mergeCell ref="B12:F12"/>
    <mergeCell ref="G12:L12"/>
    <mergeCell ref="B2:D2"/>
    <mergeCell ref="B3:C3"/>
    <mergeCell ref="B5:C5"/>
    <mergeCell ref="B6:D6"/>
    <mergeCell ref="B7:G9"/>
    <mergeCell ref="J5:L5"/>
    <mergeCell ref="J6:K6"/>
    <mergeCell ref="J7:K7"/>
    <mergeCell ref="J8:L8"/>
    <mergeCell ref="K37:L37"/>
    <mergeCell ref="B39:L39"/>
    <mergeCell ref="B16:L16"/>
    <mergeCell ref="B17:B18"/>
    <mergeCell ref="C17:D17"/>
    <mergeCell ref="E17:F17"/>
    <mergeCell ref="G17:H17"/>
    <mergeCell ref="I17:J17"/>
    <mergeCell ref="K17:L17"/>
    <mergeCell ref="C37:D37"/>
    <mergeCell ref="E37:F37"/>
    <mergeCell ref="G37:H37"/>
    <mergeCell ref="I37:J37"/>
    <mergeCell ref="B40:H41"/>
    <mergeCell ref="I40:J40"/>
    <mergeCell ref="B51:F51"/>
    <mergeCell ref="G51:J51"/>
    <mergeCell ref="B52:F52"/>
    <mergeCell ref="G52:J52"/>
    <mergeCell ref="B43:I43"/>
    <mergeCell ref="B55:F55"/>
    <mergeCell ref="G55:J55"/>
    <mergeCell ref="B56:F56"/>
    <mergeCell ref="G56:J56"/>
    <mergeCell ref="K40:L40"/>
    <mergeCell ref="I41:J41"/>
    <mergeCell ref="K41:L41"/>
    <mergeCell ref="B53:F53"/>
    <mergeCell ref="G53:J53"/>
    <mergeCell ref="B44:I44"/>
    <mergeCell ref="K44:K45"/>
    <mergeCell ref="B45:I45"/>
    <mergeCell ref="B48:K48"/>
    <mergeCell ref="B49:F49"/>
    <mergeCell ref="G49:J49"/>
    <mergeCell ref="B50:K50"/>
    <mergeCell ref="N67:P67"/>
    <mergeCell ref="B68:L68"/>
    <mergeCell ref="B69:G69"/>
    <mergeCell ref="H69:L69"/>
    <mergeCell ref="B70:G70"/>
    <mergeCell ref="H70:L70"/>
    <mergeCell ref="B76:E76"/>
    <mergeCell ref="F76:I76"/>
    <mergeCell ref="J76:L76"/>
    <mergeCell ref="B71:G71"/>
    <mergeCell ref="H71:L71"/>
    <mergeCell ref="B72:L72"/>
    <mergeCell ref="J73:L73"/>
    <mergeCell ref="J75:L75"/>
    <mergeCell ref="B75:E75"/>
    <mergeCell ref="F75:I75"/>
    <mergeCell ref="B73:D74"/>
    <mergeCell ref="E73:I74"/>
    <mergeCell ref="J74:L74"/>
    <mergeCell ref="J9:L9"/>
    <mergeCell ref="B64:J64"/>
    <mergeCell ref="B57:K57"/>
    <mergeCell ref="B58:F58"/>
    <mergeCell ref="G58:J58"/>
    <mergeCell ref="B59:F59"/>
    <mergeCell ref="G59:J59"/>
    <mergeCell ref="B60:F60"/>
    <mergeCell ref="G60:J60"/>
    <mergeCell ref="B61:K61"/>
    <mergeCell ref="B62:F62"/>
    <mergeCell ref="G62:J62"/>
    <mergeCell ref="B63:F63"/>
    <mergeCell ref="G63:J63"/>
    <mergeCell ref="B54:F54"/>
    <mergeCell ref="G54:J54"/>
  </mergeCells>
  <printOptions horizontalCentered="1"/>
  <pageMargins left="0.25" right="0.25" top="0.25" bottom="0.25" header="0.25" footer="0.25"/>
  <pageSetup scale="69" orientation="portrait" r:id="rId1"/>
  <headerFooter alignWithMargins="0">
    <oddFooter xml:space="preserve">&amp;L
&amp;R
</oddFooter>
  </headerFooter>
  <drawing r:id="rId2"/>
</worksheet>
</file>

<file path=xl/worksheets/sheet4.xml><?xml version="1.0" encoding="utf-8"?>
<worksheet xmlns="http://schemas.openxmlformats.org/spreadsheetml/2006/main" xmlns:r="http://schemas.openxmlformats.org/officeDocument/2006/relationships">
  <dimension ref="A1:C5"/>
  <sheetViews>
    <sheetView zoomScaleNormal="100" zoomScaleSheetLayoutView="120" workbookViewId="0">
      <selection activeCell="C27" sqref="C27"/>
    </sheetView>
  </sheetViews>
  <sheetFormatPr defaultRowHeight="12.75"/>
  <cols>
    <col min="1" max="1" width="19.83203125" style="102" customWidth="1"/>
    <col min="2" max="2" width="21.1640625" style="102" customWidth="1"/>
    <col min="3" max="3" width="63.83203125" style="102" customWidth="1"/>
    <col min="4" max="16384" width="9.33203125" style="102"/>
  </cols>
  <sheetData>
    <row r="1" spans="1:3">
      <c r="A1" s="101" t="s">
        <v>157</v>
      </c>
      <c r="B1" s="101" t="s">
        <v>158</v>
      </c>
      <c r="C1" s="101" t="s">
        <v>159</v>
      </c>
    </row>
    <row r="2" spans="1:3">
      <c r="A2" s="103" t="s">
        <v>130</v>
      </c>
      <c r="B2" s="104">
        <v>41351</v>
      </c>
      <c r="C2" s="105" t="s">
        <v>163</v>
      </c>
    </row>
    <row r="3" spans="1:3" ht="25.5">
      <c r="A3" s="112" t="s">
        <v>131</v>
      </c>
      <c r="B3" s="114">
        <v>41564</v>
      </c>
      <c r="C3" s="113" t="s">
        <v>169</v>
      </c>
    </row>
    <row r="4" spans="1:3" ht="25.5">
      <c r="A4" s="112" t="s">
        <v>171</v>
      </c>
      <c r="B4" s="114">
        <v>41711</v>
      </c>
      <c r="C4" s="141" t="s">
        <v>172</v>
      </c>
    </row>
    <row r="5" spans="1:3">
      <c r="A5" s="112"/>
      <c r="B5" s="112"/>
    </row>
  </sheetData>
  <sheetProtection sheet="1" scenarios="1" formatCells="0"/>
  <printOptions horizontalCentered="1"/>
  <pageMargins left="0.48" right="0.49" top="0.57999999999999996" bottom="0.55000000000000004" header="0.3" footer="0.3"/>
  <pageSetup orientation="portrait" r:id="rId1"/>
  <headerFooter>
    <oddFooter xml:space="preserve">&amp;LISQ-005-FO
&amp;CRev: A
&amp;"Arial,Italic"Copies must be verified for current revision. &amp;"Arial,Regular"      &amp;RDate: 11/01/2012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3E89E477BDEC648A93965F6719D0BFB" ma:contentTypeVersion="2" ma:contentTypeDescription="Create a new document." ma:contentTypeScope="" ma:versionID="a1c9b0a81556ae46f165e4835737de82">
  <xsd:schema xmlns:xsd="http://www.w3.org/2001/XMLSchema" xmlns:xs="http://www.w3.org/2001/XMLSchema" xmlns:p="http://schemas.microsoft.com/office/2006/metadata/properties" xmlns:ns2="2048c6e4-801c-4c4a-8d4d-70580a9b08d1" targetNamespace="http://schemas.microsoft.com/office/2006/metadata/properties" ma:root="true" ma:fieldsID="8fd363fbd10450ca6fdff7187b017f0e" ns2:_="">
    <xsd:import namespace="2048c6e4-801c-4c4a-8d4d-70580a9b08d1"/>
    <xsd:element name="properties">
      <xsd:complexType>
        <xsd:sequence>
          <xsd:element name="documentManagement">
            <xsd:complexType>
              <xsd:all>
                <xsd:element ref="ns2:Assigned_x0020_to0" minOccurs="0"/>
                <xsd:element ref="ns2:Issue_x0020_Status" minOccurs="0"/>
                <xsd:element ref="ns2:Pirority" minOccurs="0"/>
                <xsd:element ref="ns2:Description0" minOccurs="0"/>
                <xsd:element ref="ns2:Catagory" minOccurs="0"/>
                <xsd:element ref="ns2:Update" minOccurs="0"/>
                <xsd:element ref="ns2:Supplier_x0020_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48c6e4-801c-4c4a-8d4d-70580a9b08d1" elementFormDefault="qualified">
    <xsd:import namespace="http://schemas.microsoft.com/office/2006/documentManagement/types"/>
    <xsd:import namespace="http://schemas.microsoft.com/office/infopath/2007/PartnerControls"/>
    <xsd:element name="Assigned_x0020_to0" ma:index="8" nillable="true" ma:displayName="Assigned to" ma:description="Responsible individual to update information in file" ma:internalName="Assigned_x0020_to0">
      <xsd:simpleType>
        <xsd:restriction base="dms:Text">
          <xsd:maxLength value="60"/>
        </xsd:restriction>
      </xsd:simpleType>
    </xsd:element>
    <xsd:element name="Issue_x0020_Status" ma:index="9" nillable="true" ma:displayName="Issue Status" ma:description="Active or Closed" ma:internalName="Issue_x0020_Status" ma:readOnly="false">
      <xsd:simpleType>
        <xsd:restriction base="dms:Text">
          <xsd:maxLength value="12"/>
        </xsd:restriction>
      </xsd:simpleType>
    </xsd:element>
    <xsd:element name="Pirority" ma:index="10" nillable="true" ma:displayName="Pirority" ma:default="(1) High" ma:description="list priority of item" ma:format="Dropdown" ma:internalName="Pirority" ma:readOnly="false">
      <xsd:simpleType>
        <xsd:restriction base="dms:Choice">
          <xsd:enumeration value="(1) High"/>
          <xsd:enumeration value="(2) Normal"/>
        </xsd:restriction>
      </xsd:simpleType>
    </xsd:element>
    <xsd:element name="Description0" ma:index="11" nillable="true" ma:displayName="Description" ma:description="Describe problem or task" ma:internalName="Description0" ma:readOnly="false">
      <xsd:simpleType>
        <xsd:restriction base="dms:Note">
          <xsd:maxLength value="255"/>
        </xsd:restriction>
      </xsd:simpleType>
    </xsd:element>
    <xsd:element name="Catagory" ma:index="12" nillable="true" ma:displayName="Catagory" ma:default="(1) Powertrain" ma:description="What vehicle system is affected" ma:format="RadioButtons" ma:internalName="Catagory" ma:readOnly="false">
      <xsd:simpleType>
        <xsd:restriction base="dms:Choice">
          <xsd:enumeration value="(1) Powertrain"/>
          <xsd:enumeration value="(2) Body/Electrical"/>
          <xsd:enumeration value="(3) Chassis"/>
        </xsd:restriction>
      </xsd:simpleType>
    </xsd:element>
    <xsd:element name="Update" ma:index="13" nillable="true" ma:displayName="Update" ma:description="List status of issue by date" ma:internalName="Update" ma:readOnly="false">
      <xsd:simpleType>
        <xsd:restriction base="dms:Note">
          <xsd:maxLength value="255"/>
        </xsd:restriction>
      </xsd:simpleType>
    </xsd:element>
    <xsd:element name="Supplier_x0020_Name" ma:index="14" nillable="true" ma:displayName="Supplier Name" ma:internalName="Supplier_x0020_Name"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Description0 xmlns="2048c6e4-801c-4c4a-8d4d-70580a9b08d1" xsi:nil="true"/>
    <Update xmlns="2048c6e4-801c-4c4a-8d4d-70580a9b08d1" xsi:nil="true"/>
    <Issue_x0020_Status xmlns="2048c6e4-801c-4c4a-8d4d-70580a9b08d1" xsi:nil="true"/>
    <Pirority xmlns="2048c6e4-801c-4c4a-8d4d-70580a9b08d1">(1) High</Pirority>
    <Catagory xmlns="2048c6e4-801c-4c4a-8d4d-70580a9b08d1">(1) Powertrain</Catagory>
    <Assigned_x0020_to0 xmlns="2048c6e4-801c-4c4a-8d4d-70580a9b08d1" xsi:nil="true"/>
    <Supplier_x0020_Name xmlns="2048c6e4-801c-4c4a-8d4d-70580a9b08d1" xsi:nil="true"/>
  </documentManagement>
</p:properties>
</file>

<file path=customXml/itemProps1.xml><?xml version="1.0" encoding="utf-8"?>
<ds:datastoreItem xmlns:ds="http://schemas.openxmlformats.org/officeDocument/2006/customXml" ds:itemID="{B1BF9AED-9CCE-451D-9565-F3C8F2C4EA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48c6e4-801c-4c4a-8d4d-70580a9b08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DB6E360-92C5-4E3C-995A-6AABC77D5BA9}">
  <ds:schemaRefs>
    <ds:schemaRef ds:uri="http://schemas.microsoft.com/sharepoint/v3/contenttype/forms"/>
  </ds:schemaRefs>
</ds:datastoreItem>
</file>

<file path=customXml/itemProps3.xml><?xml version="1.0" encoding="utf-8"?>
<ds:datastoreItem xmlns:ds="http://schemas.openxmlformats.org/officeDocument/2006/customXml" ds:itemID="{6A6EC082-B97F-42E5-8F18-253EABAEF61D}">
  <ds:schemaRefs>
    <ds:schemaRef ds:uri="http://purl.org/dc/dcmitype/"/>
    <ds:schemaRef ds:uri="http://purl.org/dc/terms/"/>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2048c6e4-801c-4c4a-8d4d-70580a9b08d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WorkSheet</vt:lpstr>
      <vt:lpstr>CPV - Readiness</vt:lpstr>
      <vt:lpstr>CPV - Verification</vt:lpstr>
      <vt:lpstr>Revision History</vt:lpstr>
    </vt:vector>
  </TitlesOfParts>
  <Company>Standard Products ltd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APQP workbook</dc:title>
  <dc:creator>Susanne S. Larsen</dc:creator>
  <cp:lastModifiedBy>LL</cp:lastModifiedBy>
  <cp:lastPrinted>2013-02-21T19:19:48Z</cp:lastPrinted>
  <dcterms:created xsi:type="dcterms:W3CDTF">2001-09-24T11:07:15Z</dcterms:created>
  <dcterms:modified xsi:type="dcterms:W3CDTF">2014-03-28T19:55:11Z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0x010100A3E89E477BDEC648A93965F6719D0BFB</vt:lpwstr>
  </property>
  <property fmtid="{D5CDD505-2E9C-101B-9397-08002B2CF9AE}" pid="3" name="xd_ProgID">
    <vt:lpwstr/>
  </property>
  <property fmtid="{D5CDD505-2E9C-101B-9397-08002B2CF9AE}" pid="4" name="TemplateUrl">
    <vt:lpwstr/>
  </property>
</Properties>
</file>