
<file path=[Content_Types].xml><?xml version="1.0" encoding="utf-8"?>
<Types xmlns="http://schemas.openxmlformats.org/package/2006/content-types">
  <Override PartName="/xl/activeX/activeX2.bin" ContentType="application/vnd.ms-office.activeX"/>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Default Extension="docx" ContentType="application/vnd.openxmlformats-officedocument.wordprocessingml.document"/>
  <Override PartName="/xl/drawings/drawing2.xml" ContentType="application/vnd.openxmlformats-officedocument.drawing+xml"/>
  <Override PartName="/xl/activeX/activeX2.xml" ContentType="application/vnd.ms-office.activeX+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defaultThemeVersion="124226"/>
  <bookViews>
    <workbookView xWindow="-90" yWindow="-480" windowWidth="19320" windowHeight="11760" tabRatio="836" activeTab="1"/>
  </bookViews>
  <sheets>
    <sheet name="Instructions" sheetId="26" r:id="rId1"/>
    <sheet name="Cover" sheetId="32" r:id="rId2"/>
    <sheet name="Open-Closing meeting" sheetId="35" r:id="rId3"/>
    <sheet name="Pre-Audit" sheetId="29" r:id="rId4"/>
    <sheet name="Scoring " sheetId="16" r:id="rId5"/>
    <sheet name="B Rep." sheetId="17" r:id="rId6"/>
    <sheet name="C Rep." sheetId="18" r:id="rId7"/>
    <sheet name=" Audit Notes" sheetId="19" r:id="rId8"/>
    <sheet name="Product Audit " sheetId="23" r:id="rId9"/>
    <sheet name="DCP Question Summary" sheetId="20" r:id="rId10"/>
    <sheet name="Dynamic CP Audit" sheetId="10" r:id="rId11"/>
    <sheet name="CA Request" sheetId="33" r:id="rId12"/>
    <sheet name="CA Request Example" sheetId="34" r:id="rId13"/>
    <sheet name="Revision History" sheetId="28" r:id="rId14"/>
  </sheets>
  <definedNames>
    <definedName name="_xlnm.Print_Area" localSheetId="7">' Audit Notes'!$A$1:$AF$44</definedName>
    <definedName name="_xlnm.Print_Area" localSheetId="5">'B Rep.'!$A$1:$AN$22</definedName>
    <definedName name="_xlnm.Print_Area" localSheetId="6">'C Rep.'!$A$1:$AP$57</definedName>
    <definedName name="_xlnm.Print_Area" localSheetId="11">'CA Request'!$A$1:$I$62</definedName>
    <definedName name="_xlnm.Print_Area" localSheetId="9">'DCP Question Summary'!$A$1:$BI$31</definedName>
    <definedName name="_xlnm.Print_Area" localSheetId="10">'Dynamic CP Audit'!$A$1:$L$40</definedName>
    <definedName name="_xlnm.Print_Area" localSheetId="0">Instructions!$A$1:$L$205</definedName>
    <definedName name="_xlnm.Print_Area" localSheetId="2">'Open-Closing meeting'!$A$1:$J$40</definedName>
    <definedName name="_xlnm.Print_Area" localSheetId="3">'Pre-Audit'!$A$1:$L$58</definedName>
    <definedName name="_xlnm.Print_Area" localSheetId="8">'Product Audit '!$A$1:$I$31</definedName>
    <definedName name="_xlnm.Print_Area" localSheetId="4">'Scoring '!$A$1:$AF$22</definedName>
    <definedName name="_xlnm.Print_Titles" localSheetId="10">'Dynamic CP Audit'!$1:$6</definedName>
    <definedName name="_xlnm.Print_Titles" localSheetId="8">'Product Audit '!$1:$6</definedName>
  </definedNames>
  <calcPr calcId="125725"/>
</workbook>
</file>

<file path=xl/calcChain.xml><?xml version="1.0" encoding="utf-8"?>
<calcChain xmlns="http://schemas.openxmlformats.org/spreadsheetml/2006/main">
  <c r="G4" i="10"/>
  <c r="G3"/>
  <c r="G2"/>
  <c r="G1"/>
  <c r="D4" i="23"/>
  <c r="D3"/>
  <c r="D2"/>
  <c r="D1"/>
  <c r="V6" i="19"/>
  <c r="U5"/>
  <c r="E6"/>
  <c r="E5"/>
  <c r="AE6" i="18"/>
  <c r="AE5"/>
  <c r="F6"/>
  <c r="F5"/>
  <c r="W7" i="17"/>
  <c r="X6"/>
  <c r="E7"/>
  <c r="F6"/>
  <c r="W6" i="16"/>
  <c r="X5"/>
  <c r="D6"/>
  <c r="D5"/>
  <c r="A1" i="26"/>
  <c r="J11" i="35" l="1"/>
  <c r="D11"/>
  <c r="D10"/>
  <c r="D9"/>
  <c r="I7"/>
  <c r="D7"/>
  <c r="C3"/>
  <c r="C2"/>
  <c r="Z36" i="10"/>
  <c r="AA36"/>
  <c r="Z32"/>
  <c r="AA32"/>
  <c r="E1"/>
  <c r="A29" i="20"/>
  <c r="A14"/>
  <c r="A10"/>
  <c r="A3"/>
  <c r="X32" i="10" l="1"/>
  <c r="W32"/>
  <c r="V32"/>
  <c r="U32"/>
  <c r="T32"/>
  <c r="S32"/>
  <c r="X36"/>
  <c r="W36"/>
  <c r="V36"/>
  <c r="AC36" s="1"/>
  <c r="U36"/>
  <c r="T36"/>
  <c r="S36"/>
  <c r="AA14"/>
  <c r="Z14"/>
  <c r="X14"/>
  <c r="W14"/>
  <c r="V14"/>
  <c r="U14"/>
  <c r="T14"/>
  <c r="S14"/>
  <c r="K27" i="20"/>
  <c r="K28"/>
  <c r="J27"/>
  <c r="J28"/>
  <c r="K8"/>
  <c r="K9"/>
  <c r="J8"/>
  <c r="J9"/>
  <c r="P36" i="10"/>
  <c r="P32"/>
  <c r="P14"/>
  <c r="K10" i="20"/>
  <c r="K11"/>
  <c r="K12"/>
  <c r="K13"/>
  <c r="K14"/>
  <c r="K15"/>
  <c r="K16"/>
  <c r="K17"/>
  <c r="K18"/>
  <c r="K19"/>
  <c r="K20"/>
  <c r="K21"/>
  <c r="K22"/>
  <c r="K23"/>
  <c r="K24"/>
  <c r="K25"/>
  <c r="K26"/>
  <c r="K29"/>
  <c r="K30"/>
  <c r="K31"/>
  <c r="K7"/>
  <c r="K6"/>
  <c r="K5"/>
  <c r="K4"/>
  <c r="K3"/>
  <c r="J30"/>
  <c r="J31"/>
  <c r="J29"/>
  <c r="J17"/>
  <c r="J18"/>
  <c r="J19"/>
  <c r="J20"/>
  <c r="J21"/>
  <c r="J22"/>
  <c r="J23"/>
  <c r="J24"/>
  <c r="J25"/>
  <c r="J26"/>
  <c r="J13"/>
  <c r="J11"/>
  <c r="J12"/>
  <c r="J10"/>
  <c r="J6"/>
  <c r="J7"/>
  <c r="J4"/>
  <c r="J5"/>
  <c r="X40" i="10"/>
  <c r="W40"/>
  <c r="V40"/>
  <c r="U40"/>
  <c r="T40"/>
  <c r="S40"/>
  <c r="P40"/>
  <c r="X24"/>
  <c r="W24"/>
  <c r="V24"/>
  <c r="U24"/>
  <c r="T24"/>
  <c r="S24"/>
  <c r="P24"/>
  <c r="S23"/>
  <c r="AA40"/>
  <c r="Z40"/>
  <c r="AA39"/>
  <c r="Z39"/>
  <c r="AA38"/>
  <c r="Z38"/>
  <c r="AA35"/>
  <c r="Z35"/>
  <c r="AA34"/>
  <c r="Z34"/>
  <c r="AA33"/>
  <c r="Z33"/>
  <c r="X30"/>
  <c r="W30"/>
  <c r="V30"/>
  <c r="U30"/>
  <c r="T30"/>
  <c r="S30"/>
  <c r="AC30" s="1"/>
  <c r="P30"/>
  <c r="AA31"/>
  <c r="Z31"/>
  <c r="AA30"/>
  <c r="Z30"/>
  <c r="AA29"/>
  <c r="Z29"/>
  <c r="AA28"/>
  <c r="Z28"/>
  <c r="AA27"/>
  <c r="Z27"/>
  <c r="AA26"/>
  <c r="Z26"/>
  <c r="AA25"/>
  <c r="Z25"/>
  <c r="AA24"/>
  <c r="Z24"/>
  <c r="AA23"/>
  <c r="Z23"/>
  <c r="AA22"/>
  <c r="Z22"/>
  <c r="AA21"/>
  <c r="Z21"/>
  <c r="AA19"/>
  <c r="Z19"/>
  <c r="AA18"/>
  <c r="Z18"/>
  <c r="AA17"/>
  <c r="Z17"/>
  <c r="AA16"/>
  <c r="Z16"/>
  <c r="AA13"/>
  <c r="Z13"/>
  <c r="AA12"/>
  <c r="Z12"/>
  <c r="P9"/>
  <c r="S9"/>
  <c r="T9"/>
  <c r="U9"/>
  <c r="V9"/>
  <c r="W9"/>
  <c r="X9"/>
  <c r="Z9"/>
  <c r="AA9"/>
  <c r="P10"/>
  <c r="S10"/>
  <c r="T10"/>
  <c r="U10"/>
  <c r="V10"/>
  <c r="W10"/>
  <c r="X10"/>
  <c r="Z10"/>
  <c r="AA10"/>
  <c r="P11"/>
  <c r="S11"/>
  <c r="T11"/>
  <c r="U11"/>
  <c r="V11"/>
  <c r="W11"/>
  <c r="X11"/>
  <c r="Z11"/>
  <c r="AA11"/>
  <c r="P19"/>
  <c r="S19"/>
  <c r="T19"/>
  <c r="U19"/>
  <c r="V19"/>
  <c r="W19"/>
  <c r="X19"/>
  <c r="N16" i="17"/>
  <c r="N15"/>
  <c r="N14"/>
  <c r="N13"/>
  <c r="X31" i="10"/>
  <c r="W31"/>
  <c r="V31"/>
  <c r="U31"/>
  <c r="T31"/>
  <c r="S31"/>
  <c r="AC31" s="1"/>
  <c r="P31"/>
  <c r="AC14" l="1"/>
  <c r="AC40"/>
  <c r="AC32"/>
  <c r="AC24"/>
  <c r="AC19"/>
  <c r="R40"/>
  <c r="Q40" s="1"/>
  <c r="N24" i="18" s="1"/>
  <c r="R14" i="10"/>
  <c r="Q14" s="1"/>
  <c r="R12" i="18" s="1"/>
  <c r="R30" i="10"/>
  <c r="Q30" s="1"/>
  <c r="U20" i="18" s="1"/>
  <c r="R24" i="10"/>
  <c r="Q24" s="1"/>
  <c r="O20" i="18" s="1"/>
  <c r="R32" i="10"/>
  <c r="Q32" s="1"/>
  <c r="W20" i="18" s="1"/>
  <c r="AC11" i="10"/>
  <c r="AC10"/>
  <c r="R11"/>
  <c r="Q11" s="1"/>
  <c r="O12" i="18" s="1"/>
  <c r="AC9" i="10"/>
  <c r="R9"/>
  <c r="Q9" s="1"/>
  <c r="M12" i="18" s="1"/>
  <c r="R36" i="10"/>
  <c r="Q36" s="1"/>
  <c r="AA20" i="18" s="1"/>
  <c r="R10" i="10"/>
  <c r="Q10" s="1"/>
  <c r="N12" i="18" s="1"/>
  <c r="R19" i="10"/>
  <c r="Q19" s="1"/>
  <c r="O16" i="18" s="1"/>
  <c r="R31" i="10"/>
  <c r="Q31" s="1"/>
  <c r="V20" i="18" s="1"/>
  <c r="X34" i="10" l="1"/>
  <c r="X35"/>
  <c r="X27"/>
  <c r="X28"/>
  <c r="X29"/>
  <c r="X22"/>
  <c r="X23"/>
  <c r="X25"/>
  <c r="X18"/>
  <c r="X17"/>
  <c r="X16"/>
  <c r="X39"/>
  <c r="X38"/>
  <c r="X33"/>
  <c r="X26"/>
  <c r="X21"/>
  <c r="X12"/>
  <c r="X13"/>
  <c r="X8"/>
  <c r="Z8"/>
  <c r="AA8"/>
  <c r="S27"/>
  <c r="L4" l="1"/>
  <c r="K4"/>
  <c r="J4"/>
  <c r="I4"/>
  <c r="H4"/>
  <c r="J16" i="20"/>
  <c r="J15"/>
  <c r="J14"/>
  <c r="B13" i="17"/>
  <c r="W37" i="10"/>
  <c r="V37"/>
  <c r="U37"/>
  <c r="T37"/>
  <c r="S37"/>
  <c r="J3" i="20"/>
  <c r="P27" i="10"/>
  <c r="T27"/>
  <c r="AC27" s="1"/>
  <c r="U27"/>
  <c r="V27"/>
  <c r="W27"/>
  <c r="P28"/>
  <c r="S28"/>
  <c r="T28"/>
  <c r="U28"/>
  <c r="V28"/>
  <c r="W28"/>
  <c r="P29"/>
  <c r="S29"/>
  <c r="T29"/>
  <c r="U29"/>
  <c r="V29"/>
  <c r="W29"/>
  <c r="P33"/>
  <c r="S33"/>
  <c r="T33"/>
  <c r="U33"/>
  <c r="V33"/>
  <c r="W33"/>
  <c r="P34"/>
  <c r="S34"/>
  <c r="T34"/>
  <c r="U34"/>
  <c r="V34"/>
  <c r="W34"/>
  <c r="P35"/>
  <c r="S35"/>
  <c r="T35"/>
  <c r="U35"/>
  <c r="V35"/>
  <c r="W35"/>
  <c r="P38"/>
  <c r="S38"/>
  <c r="T38"/>
  <c r="U38"/>
  <c r="V38"/>
  <c r="W38"/>
  <c r="P39"/>
  <c r="S39"/>
  <c r="T39"/>
  <c r="U39"/>
  <c r="V39"/>
  <c r="W39"/>
  <c r="W26"/>
  <c r="V26"/>
  <c r="U26"/>
  <c r="T26"/>
  <c r="S26"/>
  <c r="P26"/>
  <c r="P22"/>
  <c r="S22"/>
  <c r="T22"/>
  <c r="U22"/>
  <c r="V22"/>
  <c r="W22"/>
  <c r="P23"/>
  <c r="T23"/>
  <c r="U23"/>
  <c r="V23"/>
  <c r="W23"/>
  <c r="P25"/>
  <c r="S25"/>
  <c r="T25"/>
  <c r="U25"/>
  <c r="V25"/>
  <c r="W25"/>
  <c r="W21"/>
  <c r="V21"/>
  <c r="U21"/>
  <c r="T21"/>
  <c r="S21"/>
  <c r="P21"/>
  <c r="W20"/>
  <c r="V20"/>
  <c r="U20"/>
  <c r="T20"/>
  <c r="S20"/>
  <c r="W15"/>
  <c r="V15"/>
  <c r="U15"/>
  <c r="T15"/>
  <c r="S15"/>
  <c r="W7"/>
  <c r="V7"/>
  <c r="U7"/>
  <c r="T7"/>
  <c r="S7"/>
  <c r="P16"/>
  <c r="S16"/>
  <c r="T16"/>
  <c r="U16"/>
  <c r="V16"/>
  <c r="W16"/>
  <c r="P17"/>
  <c r="S17"/>
  <c r="T17"/>
  <c r="U17"/>
  <c r="V17"/>
  <c r="W17"/>
  <c r="P18"/>
  <c r="S18"/>
  <c r="T18"/>
  <c r="U18"/>
  <c r="V18"/>
  <c r="W18"/>
  <c r="P12"/>
  <c r="S12"/>
  <c r="T12"/>
  <c r="U12"/>
  <c r="V12"/>
  <c r="W12"/>
  <c r="P13"/>
  <c r="S13"/>
  <c r="T13"/>
  <c r="U13"/>
  <c r="V13"/>
  <c r="W13"/>
  <c r="W8"/>
  <c r="V8"/>
  <c r="U8"/>
  <c r="T8"/>
  <c r="S8"/>
  <c r="P8"/>
  <c r="AC21" l="1"/>
  <c r="AC39"/>
  <c r="AC33"/>
  <c r="AC22"/>
  <c r="AC17"/>
  <c r="AC35"/>
  <c r="AC25"/>
  <c r="AC18"/>
  <c r="AC23"/>
  <c r="AC38"/>
  <c r="AC34"/>
  <c r="AC12"/>
  <c r="AC13"/>
  <c r="AC26"/>
  <c r="AC29"/>
  <c r="AC28"/>
  <c r="AC16"/>
  <c r="AC8"/>
  <c r="C22" i="18"/>
  <c r="B16" i="17"/>
  <c r="B15"/>
  <c r="C18" i="18"/>
  <c r="B14" i="17"/>
  <c r="C14" i="18"/>
  <c r="R26" i="10"/>
  <c r="Q26" s="1"/>
  <c r="Q20" i="18" s="1"/>
  <c r="R21" i="10"/>
  <c r="Q21" s="1"/>
  <c r="L20" i="18" s="1"/>
  <c r="X6" i="10"/>
  <c r="Y6" s="1"/>
  <c r="L2"/>
  <c r="R39"/>
  <c r="Q39" s="1"/>
  <c r="M24" i="18" s="1"/>
  <c r="R38" i="10"/>
  <c r="Q38" s="1"/>
  <c r="L24" i="18" s="1"/>
  <c r="R35" i="10"/>
  <c r="Q35" s="1"/>
  <c r="Z20" i="18" s="1"/>
  <c r="R34" i="10"/>
  <c r="Q34" s="1"/>
  <c r="Y20" i="18" s="1"/>
  <c r="R33" i="10"/>
  <c r="Q33" s="1"/>
  <c r="X20" i="18" s="1"/>
  <c r="R29" i="10"/>
  <c r="Q29" s="1"/>
  <c r="T20" i="18" s="1"/>
  <c r="R28" i="10"/>
  <c r="Q28" s="1"/>
  <c r="S20" i="18" s="1"/>
  <c r="R27" i="10"/>
  <c r="Q27" s="1"/>
  <c r="R20" i="18" s="1"/>
  <c r="R25" i="10"/>
  <c r="Q25" s="1"/>
  <c r="P20" i="18" s="1"/>
  <c r="R23" i="10"/>
  <c r="Q23" s="1"/>
  <c r="N20" i="18" s="1"/>
  <c r="R22" i="10"/>
  <c r="Q22" s="1"/>
  <c r="M20" i="18" s="1"/>
  <c r="R18" i="10"/>
  <c r="Q18" s="1"/>
  <c r="N16" i="18" s="1"/>
  <c r="R17" i="10"/>
  <c r="Q17" s="1"/>
  <c r="M16" i="18" s="1"/>
  <c r="R16" i="10"/>
  <c r="Q16" s="1"/>
  <c r="L16" i="18" s="1"/>
  <c r="R13" i="10"/>
  <c r="Q13" s="1"/>
  <c r="Q12" i="18" s="1"/>
  <c r="R12" i="10"/>
  <c r="Q12" s="1"/>
  <c r="P12" i="18" s="1"/>
  <c r="R8" i="10"/>
  <c r="C10" i="18"/>
  <c r="A1"/>
  <c r="AQ16" l="1"/>
  <c r="AO16"/>
  <c r="P14" i="17" s="1"/>
  <c r="AQ24" i="18"/>
  <c r="AO24"/>
  <c r="AO20"/>
  <c r="AQ20"/>
  <c r="Q8" i="10"/>
  <c r="L12" i="18" s="1"/>
  <c r="L1" i="10"/>
  <c r="P2" s="1"/>
  <c r="AQ12" i="18" l="1"/>
  <c r="AO12"/>
  <c r="P15" i="17"/>
  <c r="AK15" s="1"/>
  <c r="P16"/>
  <c r="R14"/>
  <c r="V14"/>
  <c r="AL14"/>
  <c r="AD14"/>
  <c r="AH14"/>
  <c r="Z14"/>
  <c r="AJ14"/>
  <c r="AF14"/>
  <c r="AB14"/>
  <c r="X14"/>
  <c r="T14"/>
  <c r="AK14"/>
  <c r="AI14"/>
  <c r="AG14"/>
  <c r="AE14"/>
  <c r="AC14"/>
  <c r="AA14"/>
  <c r="Y14"/>
  <c r="W14"/>
  <c r="U14"/>
  <c r="S14"/>
  <c r="AB42" i="18" l="1"/>
  <c r="E28" i="32" s="1"/>
  <c r="H28" s="1"/>
  <c r="U15" i="17"/>
  <c r="AJ15"/>
  <c r="AC15"/>
  <c r="AE15"/>
  <c r="W15"/>
  <c r="X15"/>
  <c r="AD15"/>
  <c r="AG15"/>
  <c r="Y15"/>
  <c r="AB15"/>
  <c r="Z15"/>
  <c r="AL15"/>
  <c r="AI15"/>
  <c r="AA15"/>
  <c r="S15"/>
  <c r="AF15"/>
  <c r="AH15"/>
  <c r="T15"/>
  <c r="R15"/>
  <c r="V15"/>
  <c r="P13"/>
  <c r="R13" s="1"/>
  <c r="AK16"/>
  <c r="AG16"/>
  <c r="AC16"/>
  <c r="Y16"/>
  <c r="U16"/>
  <c r="AL16"/>
  <c r="AJ16"/>
  <c r="AH16"/>
  <c r="AF16"/>
  <c r="AD16"/>
  <c r="AB16"/>
  <c r="Z16"/>
  <c r="X16"/>
  <c r="V16"/>
  <c r="T16"/>
  <c r="R16"/>
  <c r="AI16"/>
  <c r="AE16"/>
  <c r="AA16"/>
  <c r="W16"/>
  <c r="S16"/>
  <c r="AK13" l="1"/>
  <c r="AI13"/>
  <c r="AG13"/>
  <c r="AE13"/>
  <c r="AC13"/>
  <c r="AA13"/>
  <c r="Y13"/>
  <c r="W13"/>
  <c r="U13"/>
  <c r="S13"/>
  <c r="AL13"/>
  <c r="AJ13"/>
  <c r="AH13"/>
  <c r="AF13"/>
  <c r="AD13"/>
  <c r="AB13"/>
  <c r="Z13"/>
  <c r="X13"/>
  <c r="V13"/>
  <c r="T13"/>
</calcChain>
</file>

<file path=xl/sharedStrings.xml><?xml version="1.0" encoding="utf-8"?>
<sst xmlns="http://schemas.openxmlformats.org/spreadsheetml/2006/main" count="501" uniqueCount="369">
  <si>
    <t>2.3</t>
  </si>
  <si>
    <t>2.4</t>
  </si>
  <si>
    <t>3.1</t>
  </si>
  <si>
    <t>3.2</t>
  </si>
  <si>
    <t>3.3</t>
  </si>
  <si>
    <t>3.4</t>
  </si>
  <si>
    <t>4.3</t>
  </si>
  <si>
    <t>4.4</t>
  </si>
  <si>
    <t>4.5</t>
  </si>
  <si>
    <t>6.1.1</t>
  </si>
  <si>
    <t>6.1.2</t>
  </si>
  <si>
    <t>6.1.3</t>
  </si>
  <si>
    <t>6.1.4</t>
  </si>
  <si>
    <t>6.1.5</t>
  </si>
  <si>
    <t>6.2.4</t>
  </si>
  <si>
    <t>6.2.5</t>
  </si>
  <si>
    <t>6.3.4</t>
  </si>
  <si>
    <t>MWM Description</t>
  </si>
  <si>
    <t>Foi realizada para a aprovação da série uma pré-produção sob condições de série (lote de PPAP)?
Has a pre-production run been carried out prior to full scale production, under full scale production conditions?</t>
  </si>
  <si>
    <t>Encontram-se disponíveis as aprovações necessárias para os produtos de série fornecidos, sendo aplicadas as medidas de melhoria necessárias? 
Are the necessary releases available for all the supplied products and are the necessary improvement actions converted into practice?</t>
  </si>
  <si>
    <t>Foram atribuídas ao pessoal responsabilidades e competências quanto à supervisão da qualidade do produto e do processo?
Are the personnel responsible for monitoring the product and process quality?</t>
  </si>
  <si>
    <t>O pessoal encontra-se apto a assumir as tarefas e a sua qualificação vem sendo mantida?
Are the employees trained to complete the given tasks and are their qualifications reviewed?</t>
  </si>
  <si>
    <t>Os requisitos da qualidade específicos do produto são atendidos com os equipamentos de produção/ferramental?
Are the product related quality requirements guaranteed using the production equipment/tools?</t>
  </si>
  <si>
    <t>Encontram-se disponíveis os materiais auxiliares necessários para trabalhos de ajustes e regulagem?
Is the appropriate equipment and tooling available to support product changeover?</t>
  </si>
  <si>
    <t>As quantidades/lotes de produção estão de acordo com a necessidade e estes são passados sistematicamente a etapa de trabalho posterior?
Are the quantities/ production lot volumes matched to demand and are they conveyed in a targeted manner?</t>
  </si>
  <si>
    <t>O fluxo de material e de componentes está seguro contra misturas, trocas por engano, estando garantida a sua rastreabilidade?
Is the material and parts flow secured against mix-up/confusion and is traceability guaranteed?</t>
  </si>
  <si>
    <t>Comments</t>
  </si>
  <si>
    <t>Score</t>
  </si>
  <si>
    <t>Supplier:</t>
  </si>
  <si>
    <t>Date:</t>
  </si>
  <si>
    <t>Question</t>
  </si>
  <si>
    <t>5.2</t>
  </si>
  <si>
    <t>5.3</t>
  </si>
  <si>
    <t>6.2.1</t>
  </si>
  <si>
    <t>6.3.1</t>
  </si>
  <si>
    <t>1.1</t>
  </si>
  <si>
    <t>1.2</t>
  </si>
  <si>
    <t>1.3</t>
  </si>
  <si>
    <t>1.4</t>
  </si>
  <si>
    <t>1.5</t>
  </si>
  <si>
    <t>2.1</t>
  </si>
  <si>
    <t>2.2</t>
  </si>
  <si>
    <t>VDA 6.3</t>
  </si>
  <si>
    <t>Item</t>
  </si>
  <si>
    <t>Responsible</t>
  </si>
  <si>
    <t>90 to 100</t>
  </si>
  <si>
    <t>A</t>
  </si>
  <si>
    <t>80 to less than 90</t>
  </si>
  <si>
    <t>B</t>
  </si>
  <si>
    <t>Less than 80</t>
  </si>
  <si>
    <t>C</t>
  </si>
  <si>
    <t>Elements</t>
  </si>
  <si>
    <t>.1</t>
  </si>
  <si>
    <t>.2</t>
  </si>
  <si>
    <t>.3</t>
  </si>
  <si>
    <t>.4</t>
  </si>
  <si>
    <t>.5</t>
  </si>
  <si>
    <t>.6</t>
  </si>
  <si>
    <t>.7</t>
  </si>
  <si>
    <t>.8</t>
  </si>
  <si>
    <t>.9</t>
  </si>
  <si>
    <t>.10</t>
  </si>
  <si>
    <t>(%)</t>
  </si>
  <si>
    <t>=</t>
  </si>
  <si>
    <t>Questions</t>
  </si>
  <si>
    <t>Classification</t>
  </si>
  <si>
    <t>Report:</t>
  </si>
  <si>
    <t>Assessment Score</t>
  </si>
  <si>
    <r>
      <t>Conformance Level E</t>
    </r>
    <r>
      <rPr>
        <vertAlign val="subscript"/>
        <sz val="10"/>
        <rFont val="Verdana"/>
        <family val="2"/>
      </rPr>
      <t>P</t>
    </r>
    <r>
      <rPr>
        <sz val="10"/>
        <rFont val="Verdana"/>
        <family val="2"/>
      </rPr>
      <t xml:space="preserve"> (%) per groups of products: </t>
    </r>
  </si>
  <si>
    <t>Product Desc.:</t>
  </si>
  <si>
    <t>Assessor:</t>
  </si>
  <si>
    <t>Part number:</t>
  </si>
  <si>
    <t>Lot code:</t>
  </si>
  <si>
    <t>Mfg. date:</t>
  </si>
  <si>
    <t>Result:</t>
  </si>
  <si>
    <t>Product characteristic</t>
  </si>
  <si>
    <t>Gaging / Test Method</t>
  </si>
  <si>
    <t>Nominal</t>
  </si>
  <si>
    <t>Tolerance</t>
  </si>
  <si>
    <t>Measured Value (s)</t>
  </si>
  <si>
    <t>OK / NG</t>
  </si>
  <si>
    <t>Hold Tag:</t>
  </si>
  <si>
    <t>8D or CAR:</t>
  </si>
  <si>
    <t>Supplier Concurrence:</t>
  </si>
  <si>
    <t>Corrective Actions for Minor non-conformances:</t>
  </si>
  <si>
    <t>Points</t>
  </si>
  <si>
    <t>Evaluation of compliance with individual requirements</t>
  </si>
  <si>
    <t>Location:</t>
  </si>
  <si>
    <t>Remedical Action</t>
  </si>
  <si>
    <t>If Remedial Action required:</t>
  </si>
  <si>
    <t>Acceptable</t>
  </si>
  <si>
    <t>Improvement Needed</t>
  </si>
  <si>
    <t>Unacceptable</t>
  </si>
  <si>
    <t>Evaluation</t>
  </si>
  <si>
    <t>Not answered</t>
  </si>
  <si>
    <t>Q.</t>
  </si>
  <si>
    <t>Score Distribution:</t>
  </si>
  <si>
    <t>Answered:</t>
  </si>
  <si>
    <t>Open Questions:</t>
  </si>
  <si>
    <t>Error Checking</t>
  </si>
  <si>
    <t>Conformance level %</t>
  </si>
  <si>
    <t>Errors:</t>
  </si>
  <si>
    <t>Empty</t>
  </si>
  <si>
    <t>Error flag</t>
  </si>
  <si>
    <t>Total</t>
  </si>
  <si>
    <t>Error</t>
  </si>
  <si>
    <r>
      <rPr>
        <b/>
        <sz val="12"/>
        <rFont val="Verdana"/>
        <family val="2"/>
      </rPr>
      <t>Partial</t>
    </r>
    <r>
      <rPr>
        <sz val="12"/>
        <rFont val="Verdana"/>
        <family val="2"/>
      </rPr>
      <t xml:space="preserve"> compliance with requirements; </t>
    </r>
    <r>
      <rPr>
        <b/>
        <sz val="12"/>
        <rFont val="Verdana"/>
        <family val="2"/>
      </rPr>
      <t>more severe</t>
    </r>
    <r>
      <rPr>
        <sz val="12"/>
        <rFont val="Verdana"/>
        <family val="2"/>
      </rPr>
      <t xml:space="preserve"> nonconformities</t>
    </r>
  </si>
  <si>
    <r>
      <rPr>
        <b/>
        <sz val="12"/>
        <rFont val="Verdana"/>
        <family val="2"/>
      </rPr>
      <t>No compliance</t>
    </r>
    <r>
      <rPr>
        <sz val="12"/>
        <rFont val="Verdana"/>
        <family val="2"/>
      </rPr>
      <t xml:space="preserve"> with requirements</t>
    </r>
  </si>
  <si>
    <r>
      <rPr>
        <b/>
        <sz val="12"/>
        <rFont val="Verdana"/>
        <family val="2"/>
      </rPr>
      <t>Predominant compliance</t>
    </r>
    <r>
      <rPr>
        <sz val="12"/>
        <rFont val="Verdana"/>
        <family val="2"/>
      </rPr>
      <t xml:space="preserve"> with requirements, </t>
    </r>
    <r>
      <rPr>
        <b/>
        <sz val="12"/>
        <rFont val="Verdana"/>
        <family val="2"/>
      </rPr>
      <t>minor nonconformities</t>
    </r>
  </si>
  <si>
    <r>
      <rPr>
        <b/>
        <sz val="12"/>
        <rFont val="Verdana"/>
        <family val="2"/>
      </rPr>
      <t>Full</t>
    </r>
    <r>
      <rPr>
        <sz val="12"/>
        <rFont val="Verdana"/>
        <family val="2"/>
      </rPr>
      <t xml:space="preserve"> compliance with requirements</t>
    </r>
  </si>
  <si>
    <r>
      <rPr>
        <b/>
        <sz val="12"/>
        <rFont val="Verdana"/>
        <family val="2"/>
      </rPr>
      <t>Unsatisfactory compliance</t>
    </r>
    <r>
      <rPr>
        <sz val="12"/>
        <rFont val="Verdana"/>
        <family val="2"/>
      </rPr>
      <t xml:space="preserve"> with requirements, </t>
    </r>
    <r>
      <rPr>
        <b/>
        <sz val="12"/>
        <rFont val="Verdana"/>
        <family val="2"/>
      </rPr>
      <t>major</t>
    </r>
    <r>
      <rPr>
        <sz val="12"/>
        <rFont val="Verdana"/>
        <family val="2"/>
      </rPr>
      <t xml:space="preserve"> nonconformities</t>
    </r>
  </si>
  <si>
    <t>Technician:</t>
  </si>
  <si>
    <t>Rev. No.</t>
  </si>
  <si>
    <t>Effective Date</t>
  </si>
  <si>
    <t>Revision History</t>
  </si>
  <si>
    <t>Military Product Audit</t>
  </si>
  <si>
    <t>.11</t>
  </si>
  <si>
    <r>
      <t>E</t>
    </r>
    <r>
      <rPr>
        <sz val="8"/>
        <rFont val="Verdana"/>
        <family val="2"/>
      </rPr>
      <t>1</t>
    </r>
  </si>
  <si>
    <r>
      <t>E</t>
    </r>
    <r>
      <rPr>
        <sz val="8"/>
        <rFont val="Verdana"/>
        <family val="2"/>
      </rPr>
      <t>2</t>
    </r>
  </si>
  <si>
    <r>
      <t>E</t>
    </r>
    <r>
      <rPr>
        <sz val="8"/>
        <rFont val="Verdana"/>
        <family val="2"/>
      </rPr>
      <t>3</t>
    </r>
  </si>
  <si>
    <t>4.1</t>
  </si>
  <si>
    <t>4.2</t>
  </si>
  <si>
    <t>yes</t>
  </si>
  <si>
    <t>no</t>
  </si>
  <si>
    <t>D3</t>
  </si>
  <si>
    <t>D4</t>
  </si>
  <si>
    <t>D5</t>
  </si>
  <si>
    <t>D6</t>
  </si>
  <si>
    <t>D7</t>
  </si>
  <si>
    <t>D8</t>
  </si>
  <si>
    <t>Is progress to closure satisfactory</t>
  </si>
  <si>
    <t>Are there prior closed 8-D's</t>
  </si>
  <si>
    <t>Prism 8-D  History</t>
  </si>
  <si>
    <t>If yes list the 8-D number and identify the step the 8D is at</t>
  </si>
  <si>
    <t>3.5</t>
  </si>
  <si>
    <t>3.6</t>
  </si>
  <si>
    <t>3.7</t>
  </si>
  <si>
    <t>3.8</t>
  </si>
  <si>
    <t>3.9</t>
  </si>
  <si>
    <t>3.10</t>
  </si>
  <si>
    <t>3.11</t>
  </si>
  <si>
    <t>3.12</t>
  </si>
  <si>
    <t>3.14</t>
  </si>
  <si>
    <t>Are there open 8-D's ?</t>
  </si>
  <si>
    <t xml:space="preserve">Launch </t>
  </si>
  <si>
    <t>Focus of Audit</t>
  </si>
  <si>
    <t>Issue Review</t>
  </si>
  <si>
    <t>Product Maintenance</t>
  </si>
  <si>
    <t>Other</t>
  </si>
  <si>
    <t xml:space="preserve">Operation </t>
  </si>
  <si>
    <t>(What do you plan to audit)</t>
  </si>
  <si>
    <t>Dynamic Control Plan Audit Summary</t>
  </si>
  <si>
    <t>.12</t>
  </si>
  <si>
    <t>.13</t>
  </si>
  <si>
    <t>.14</t>
  </si>
  <si>
    <r>
      <t>Estão disponíveis e legíveis as exigências por parte do cliente?
A</t>
    </r>
    <r>
      <rPr>
        <i/>
        <sz val="12"/>
        <rFont val="Verdana"/>
        <family val="2"/>
      </rPr>
      <t>re the costumer requirements available?</t>
    </r>
  </si>
  <si>
    <r>
      <t xml:space="preserve">A viabilidade de realização foi analisada, tomando-se como base as exigências apresentadas?
</t>
    </r>
    <r>
      <rPr>
        <i/>
        <sz val="12"/>
        <rFont val="Verdana"/>
        <family val="2"/>
      </rPr>
      <t>Has feasibility been determined on the basis of all current requirements?</t>
    </r>
  </si>
  <si>
    <r>
      <t xml:space="preserve">Foi elaborado o FMEA relativo ao processo e foram implantadas as medidas de melhoria?
</t>
    </r>
    <r>
      <rPr>
        <i/>
        <sz val="12"/>
        <rFont val="Verdana"/>
        <family val="2"/>
      </rPr>
      <t>Has the Design FMEA been prepared and are the improvement actions defined?</t>
    </r>
  </si>
  <si>
    <r>
      <t xml:space="preserve">Encontram-se disponíveis as aprovações e comprovações de capabilidade necessárias para o momento?
</t>
    </r>
    <r>
      <rPr>
        <i/>
        <sz val="12"/>
        <rFont val="Verdana"/>
        <family val="2"/>
      </rPr>
      <t>Are all the necessary releases planned and/verification available?</t>
    </r>
  </si>
  <si>
    <r>
      <t xml:space="preserve">Foi apresentada a documentação de produção e de inspeção e esta encontra-se completa (PPAP)?
</t>
    </r>
    <r>
      <rPr>
        <i/>
        <sz val="12"/>
        <rFont val="Verdana"/>
        <family val="2"/>
      </rPr>
      <t>Are the procuction and inspection documents available and complete?</t>
    </r>
  </si>
  <si>
    <r>
      <t>São contratados apenas fornecedores aprovados com capacidade em qualidade?</t>
    </r>
    <r>
      <rPr>
        <i/>
        <sz val="12"/>
        <rFont val="Verdana"/>
        <family val="2"/>
      </rPr>
      <t xml:space="preserve">
Are only approved and qualified suppliers used?</t>
    </r>
  </si>
  <si>
    <r>
      <t>A qualidade é avaliada e são tomadas as medidas necessárias no caso de não conformidades em relação às exigências?</t>
    </r>
    <r>
      <rPr>
        <i/>
        <sz val="12"/>
        <rFont val="Verdana"/>
        <family val="2"/>
      </rPr>
      <t xml:space="preserve">
Is the quality performance measured and improvement actions introduced?</t>
    </r>
  </si>
  <si>
    <t xml:space="preserve">Dynamic Control Plan </t>
  </si>
  <si>
    <t>DCPA Score Summary</t>
  </si>
  <si>
    <t>1.6</t>
  </si>
  <si>
    <t>Part Number</t>
  </si>
  <si>
    <t>Is the PFMEA available and in compliance to AIAG requirements</t>
  </si>
  <si>
    <t>Are incoming materials stored properly?</t>
  </si>
  <si>
    <t xml:space="preserve">Are receiving inspection records complete?  </t>
  </si>
  <si>
    <t xml:space="preserve">Are final inspection activities listed on the control plan?  </t>
  </si>
  <si>
    <t xml:space="preserve">How is conformance to requirements verified at final inspection? </t>
  </si>
  <si>
    <t>What methods are used to verify that incoming materials meet requirements?</t>
  </si>
  <si>
    <t>3.13</t>
  </si>
  <si>
    <t>Are all technical specifications listed on the Navistar drawing available at the manufacturing location?</t>
  </si>
  <si>
    <t>Guidance / Suggestions for Objective Evidence</t>
  </si>
  <si>
    <t>Complete MFG Process</t>
  </si>
  <si>
    <t xml:space="preserve">If yes list </t>
  </si>
  <si>
    <t>8D Number</t>
  </si>
  <si>
    <t>Permanent Corrective Action Summary Or Copy-Paste from Prism</t>
  </si>
  <si>
    <t xml:space="preserve">Cell </t>
  </si>
  <si>
    <t>Is the PSW complete and correct?</t>
  </si>
  <si>
    <t>Is the Process Flow Diagram available and correct?</t>
  </si>
  <si>
    <t>Are work instructions and visual aids appropriate for the level of work being performed?</t>
  </si>
  <si>
    <t>Points of example:
- EMD
- CEMS 
- TMS</t>
  </si>
  <si>
    <t xml:space="preserve"> Risk Review: Objective Evidence and Recommendations and Follow-Up</t>
  </si>
  <si>
    <t>Dynamic Control Plan Summary:</t>
  </si>
  <si>
    <t xml:space="preserve">Points of Example:
- Training matrix
- Certifications </t>
  </si>
  <si>
    <t>Are the required gauges available and are they uesd effectively?</t>
  </si>
  <si>
    <t>Points of example:
- Identification tags
- Travelers
- Bar code
- Records</t>
  </si>
  <si>
    <t>Does the manufacturing process  meet the required  capability?</t>
  </si>
  <si>
    <t>Points of examples:  
- FMEA   
- Control Plan
- Statistical requirements
- Part print
- Technical Data Package</t>
  </si>
  <si>
    <t>Points of example:
- FIFO
- WIP
- Preservation
- Identified properly
- Mixing, damaged</t>
  </si>
  <si>
    <t>Points of example:
- Heat treat
- Part washing
- NDT inspection</t>
  </si>
  <si>
    <t>Are the Navistar drawings in use at the correct suffix and revision level?</t>
  </si>
  <si>
    <t>Is the Control Plan available and in compliance to AIAG requirements?</t>
  </si>
  <si>
    <t>Do work instructions include information on the handling of non-conforming material?</t>
  </si>
  <si>
    <t>Does the part audited comply with D-13 requirements?</t>
  </si>
  <si>
    <t>Points of example: 
- Verify that a team approach is used  
- Are the RPN values aligned to AIAG requirements?
- Are RPN values updated when specifications change or corrective actions are implemented?</t>
  </si>
  <si>
    <t>Points of example:
- Control Plan
- Work Instructions
- Prints / Technical specifications</t>
  </si>
  <si>
    <t>Have an operator demonstrate the process.
Points of example:
- Are work instructions readily available.
- Is the work instruction being followed?
- Control Plan</t>
  </si>
  <si>
    <t>Points of example: 
- PO
- Buyer Information
- Run at Rate
- Full PPAP
- Interim PPAP with action plan</t>
  </si>
  <si>
    <t>Complete a walk-through of the process with the Process Flow Chart in hand.
Points of example:
- The actual material flow vs. the document
- Operations not documented  
- Changes / new or modified equipment
- Re-work / repair operations</t>
  </si>
  <si>
    <t>Points of example:
- Are both Product and Process specifications addressed?
- Updated when specifications change or corrective actions are implemented?
- Is the reaction plan up-to-date?</t>
  </si>
  <si>
    <t>Points of example:
- CoC / CoA 
- Certs
- PPAP
- Physical inspection</t>
  </si>
  <si>
    <t>Points of example:
- Tagging for conforming and NCM
- FIFO
- Preservation
- NCM area available and identified</t>
  </si>
  <si>
    <t>Is there a controled process for incoming materials?</t>
  </si>
  <si>
    <t>Are sample sizes and inspection frequencies for each operation adequate to assure conformance?</t>
  </si>
  <si>
    <t xml:space="preserve">
Have operator demonstrate the NCM control process. 
Points of example:
- Tagging / traceability
- Segregation / Quarantine of product
- Records</t>
  </si>
  <si>
    <t>What is the plan to substitute in case of employee absence?</t>
  </si>
  <si>
    <t>Does the process control plan call for SPC? Is the data properly recorded?</t>
  </si>
  <si>
    <t>Is there evidence that all in-process inspection is complete?</t>
  </si>
  <si>
    <t>Are in-process materials managed effectively?</t>
  </si>
  <si>
    <t xml:space="preserve">Have operator demonstrate error-proofing methods.
Points of example:
- Go/No-Go masters 
- Mastering frequency 
- Vision system </t>
  </si>
  <si>
    <r>
      <t>E</t>
    </r>
    <r>
      <rPr>
        <sz val="8"/>
        <rFont val="Verdana"/>
        <family val="2"/>
      </rPr>
      <t>4</t>
    </r>
  </si>
  <si>
    <t>Have operator demonstrate the use of the work instruction.  When applicable, record the identification of the operations reviewed.
Points of example:
- Observe Compliance
- Observe Deviations</t>
  </si>
  <si>
    <t># of total evaluated elements</t>
  </si>
  <si>
    <r>
      <t>E</t>
    </r>
    <r>
      <rPr>
        <sz val="8"/>
        <rFont val="Verdana"/>
        <family val="2"/>
      </rPr>
      <t>MP</t>
    </r>
    <r>
      <rPr>
        <sz val="10"/>
        <rFont val="Verdana"/>
        <family val="2"/>
      </rPr>
      <t xml:space="preserve"> (%)    =    N1*E</t>
    </r>
    <r>
      <rPr>
        <sz val="8"/>
        <rFont val="Verdana"/>
        <family val="2"/>
      </rPr>
      <t>1</t>
    </r>
    <r>
      <rPr>
        <sz val="10"/>
        <rFont val="Verdana"/>
        <family val="2"/>
      </rPr>
      <t xml:space="preserve"> + N2*E</t>
    </r>
    <r>
      <rPr>
        <sz val="8"/>
        <rFont val="Verdana"/>
        <family val="2"/>
      </rPr>
      <t>2</t>
    </r>
    <r>
      <rPr>
        <vertAlign val="subscript"/>
        <sz val="10"/>
        <rFont val="Verdana"/>
        <family val="2"/>
      </rPr>
      <t xml:space="preserve"> </t>
    </r>
    <r>
      <rPr>
        <sz val="10"/>
        <rFont val="Verdana"/>
        <family val="2"/>
      </rPr>
      <t>+ N3*E</t>
    </r>
    <r>
      <rPr>
        <sz val="8"/>
        <rFont val="Verdana"/>
        <family val="2"/>
      </rPr>
      <t>3</t>
    </r>
    <r>
      <rPr>
        <sz val="10"/>
        <rFont val="Verdana"/>
        <family val="2"/>
      </rPr>
      <t xml:space="preserve"> + N4*E</t>
    </r>
    <r>
      <rPr>
        <sz val="8"/>
        <rFont val="Verdana"/>
        <family val="2"/>
      </rPr>
      <t>4</t>
    </r>
  </si>
  <si>
    <t>Are effective error-proofing methods implemented?</t>
  </si>
  <si>
    <t>Are special operations utilized? Are they properly controlled?</t>
  </si>
  <si>
    <t>Have operator demonstrate the final inspection process.
Points of Example:
- Functional gauges
- Geometric verification
- Labeling
- Prevention of mixed parts
- Dock audits</t>
  </si>
  <si>
    <t>Is there a "Rapid Response" plan?</t>
  </si>
  <si>
    <t>Generate Rapid Response History</t>
  </si>
  <si>
    <r>
      <t xml:space="preserve">Review a demonstration of the 1st piece inspection process
Points of example: 
- Is the process robust to ensure complete conformance?
</t>
    </r>
    <r>
      <rPr>
        <b/>
        <sz val="16"/>
        <rFont val="Verdana"/>
        <family val="2"/>
      </rPr>
      <t xml:space="preserve">- </t>
    </r>
    <r>
      <rPr>
        <sz val="16"/>
        <rFont val="Verdana"/>
        <family val="2"/>
      </rPr>
      <t>Is the inspection frequency adequate?
- Are records complete and available? 
- Do records indicate authority for release ?</t>
    </r>
    <r>
      <rPr>
        <b/>
        <sz val="16"/>
        <rFont val="Verdana"/>
        <family val="2"/>
      </rPr>
      <t xml:space="preserve">
- </t>
    </r>
    <r>
      <rPr>
        <sz val="16"/>
        <rFont val="Verdana"/>
        <family val="2"/>
      </rPr>
      <t>Is first piece tagged or otherwise retained?</t>
    </r>
  </si>
  <si>
    <r>
      <t xml:space="preserve">Points of example:
- Control Plan 
- PFMEA 
- Operator Demonstrations
- Records
</t>
    </r>
    <r>
      <rPr>
        <b/>
        <sz val="16"/>
        <color rgb="FFFF0000"/>
        <rFont val="Verdana"/>
        <family val="2"/>
      </rPr>
      <t xml:space="preserve">- </t>
    </r>
    <r>
      <rPr>
        <sz val="16"/>
        <rFont val="Verdana"/>
        <family val="2"/>
      </rPr>
      <t>Statistical Tables</t>
    </r>
    <r>
      <rPr>
        <b/>
        <sz val="16"/>
        <color rgb="FFFF0000"/>
        <rFont val="Verdana"/>
        <family val="2"/>
      </rPr>
      <t xml:space="preserve">  
- </t>
    </r>
    <r>
      <rPr>
        <sz val="16"/>
        <rFont val="Verdana"/>
        <family val="2"/>
      </rPr>
      <t>Review Product and Process inspection frequencies</t>
    </r>
  </si>
  <si>
    <r>
      <t xml:space="preserve">Points of example:
</t>
    </r>
    <r>
      <rPr>
        <sz val="16"/>
        <color rgb="FFFF0000"/>
        <rFont val="Verdana"/>
        <family val="2"/>
      </rPr>
      <t xml:space="preserve">- </t>
    </r>
    <r>
      <rPr>
        <sz val="16"/>
        <rFont val="Verdana"/>
        <family val="2"/>
      </rPr>
      <t xml:space="preserve">Accessible
- Current 
- Controled
- Updated for special events, Quality Alerts </t>
    </r>
  </si>
  <si>
    <t>Have operator demonstrate the charting process.
Points of example:
- Charts and records analyzed
- Reaction to out of control points with Root Cause Identified
- Prints and Technical requirements
- FMEA and Control Plan</t>
  </si>
  <si>
    <r>
      <t>Have operator demonstrate the inspection and data collection process for multiple</t>
    </r>
    <r>
      <rPr>
        <sz val="16"/>
        <color rgb="FFFF0000"/>
        <rFont val="Verdana"/>
        <family val="2"/>
      </rPr>
      <t xml:space="preserve"> </t>
    </r>
    <r>
      <rPr>
        <sz val="16"/>
        <rFont val="Verdana"/>
        <family val="2"/>
      </rPr>
      <t>product parameters.
Points of example:
- In-process inspection records
- Control Plan
- Work Instruction</t>
    </r>
  </si>
  <si>
    <t xml:space="preserve">Points of example:
- 5S 
- Appropriate lighting
- Safety programs
- Ergonomics
- Cleanliness </t>
  </si>
  <si>
    <t>Is gauge integrity being managed?</t>
  </si>
  <si>
    <t>1.7</t>
  </si>
  <si>
    <t>3.15</t>
  </si>
  <si>
    <t>Are operator instructions readily available to the operator for each operation?</t>
  </si>
  <si>
    <t>3.16</t>
  </si>
  <si>
    <t>.16</t>
  </si>
  <si>
    <t>.15</t>
  </si>
  <si>
    <t xml:space="preserve">
Review records for evidence of product disposition for acceptable and NCM material.
</t>
  </si>
  <si>
    <t>Is there a First Piece Inspection process in place?</t>
  </si>
  <si>
    <t>Have operator demonstrate the use of gauges.
Points of example:
- Work Instructions
- Control plan
- 5S Practices
- R&amp;R studies</t>
  </si>
  <si>
    <t>Are all areas maintained to enhance productivity and quality?</t>
  </si>
  <si>
    <r>
      <t>How is</t>
    </r>
    <r>
      <rPr>
        <sz val="16"/>
        <color rgb="FFFF0000"/>
        <rFont val="Verdana"/>
        <family val="2"/>
      </rPr>
      <t xml:space="preserve"> </t>
    </r>
    <r>
      <rPr>
        <sz val="16"/>
        <rFont val="Verdana"/>
        <family val="2"/>
      </rPr>
      <t>part</t>
    </r>
    <r>
      <rPr>
        <sz val="16"/>
        <color rgb="FFFF0000"/>
        <rFont val="Verdana"/>
        <family val="2"/>
      </rPr>
      <t xml:space="preserve"> </t>
    </r>
    <r>
      <rPr>
        <sz val="16"/>
        <rFont val="Verdana"/>
        <family val="2"/>
      </rPr>
      <t>traceability maintained throughout the manufacturing process?</t>
    </r>
  </si>
  <si>
    <t>Initial document release per the Management Review 4/16/12.</t>
  </si>
  <si>
    <t>Points of example:
- Rapid Response history at that supplier
- Response time tracking by the supplier
- Frequency of Rapid Response issues
- Tracking and analysis of Customer Concerns</t>
  </si>
  <si>
    <t>Points of example:
- Damaged gauge policy
- Gauge R&amp;R studies
- Gauge mastering frequence
- Gauge calibration frequency</t>
  </si>
  <si>
    <t xml:space="preserve">Pre-Audit </t>
  </si>
  <si>
    <t>Audit Purpose</t>
  </si>
  <si>
    <t>Dynamic Control Plan Audit Scope</t>
  </si>
  <si>
    <t>Record objective evidence reviewed that supports full compliance.</t>
  </si>
  <si>
    <r>
      <t xml:space="preserve">Deviation from target but without effect on function. A process problem which </t>
    </r>
    <r>
      <rPr>
        <b/>
        <sz val="12"/>
        <rFont val="Verdana"/>
        <family val="2"/>
      </rPr>
      <t>may potentially lead to a product nonconformance</t>
    </r>
    <r>
      <rPr>
        <sz val="12"/>
        <rFont val="Verdana"/>
        <family val="2"/>
      </rPr>
      <t xml:space="preserve"> but which is </t>
    </r>
    <r>
      <rPr>
        <b/>
        <sz val="12"/>
        <rFont val="Verdana"/>
        <family val="2"/>
      </rPr>
      <t>hardly claimed</t>
    </r>
    <r>
      <rPr>
        <sz val="12"/>
        <rFont val="Verdana"/>
        <family val="2"/>
      </rPr>
      <t xml:space="preserve"> by the internal/ external customer. Record the supporting evidence reviewed.</t>
    </r>
  </si>
  <si>
    <t>Audit Notes</t>
  </si>
  <si>
    <t>Points of example:
- Purchase Order
- Contract requirements
- CAD Search
- Pharos</t>
  </si>
  <si>
    <t xml:space="preserve">Points of example:
- Packaging 
- Preservation
- Mistake proofing for labeling operation
</t>
  </si>
  <si>
    <t>Formatting and instruction updates:  At Q 1.7 added 4th point of example.  Q 3.8 changed dropped to damaged.  Q 4.3 added mistake proofing to labeling.  Shading added to audit comment section for: questions not scored and when score &lt;7.  Removed no comment from scoring tab for max points, added statement of expectation.  Removed Navistar Defense title from Product Audit.  Updated instructions lines 174 to end.  Clarified who to send the completed DCPA to.  Decided upon a doc naming structure.</t>
  </si>
  <si>
    <t>Corrected formatting error in the coloring of the cell for question 3.8 in the control plan audit.  (The cell was changing to red with an acceptable score and remark; with an acceptable score and comment the cell should have been white.  This was corrected.  No issue with actual math used in scoring.)</t>
  </si>
  <si>
    <t>Report Title:</t>
  </si>
  <si>
    <t>Requested by:</t>
  </si>
  <si>
    <t>Supplier's Information</t>
  </si>
  <si>
    <t>Supplier Code:</t>
  </si>
  <si>
    <t>Supplier Name:</t>
  </si>
  <si>
    <t>Address:</t>
  </si>
  <si>
    <t xml:space="preserve">City, State </t>
  </si>
  <si>
    <t>ZIP Code:</t>
  </si>
  <si>
    <t>Country:</t>
  </si>
  <si>
    <t>Supplier's Quality Management System Registration</t>
  </si>
  <si>
    <t>QMS</t>
  </si>
  <si>
    <t>Registrar</t>
  </si>
  <si>
    <t>Certificate Issue Date</t>
  </si>
  <si>
    <t>Previous NSA Score:</t>
  </si>
  <si>
    <t>Last NSA Date:</t>
  </si>
  <si>
    <t>Assessment Result</t>
  </si>
  <si>
    <t>Products / Product Group</t>
  </si>
  <si>
    <t>Rating</t>
  </si>
  <si>
    <t>D0 G8D Number:</t>
  </si>
  <si>
    <t>Authorized Supplier Rep.:</t>
  </si>
  <si>
    <t>Tel. No.</t>
  </si>
  <si>
    <t>email:</t>
  </si>
  <si>
    <t>Corrective Action Request</t>
  </si>
  <si>
    <t>Process:</t>
  </si>
  <si>
    <t>G8D Number:</t>
  </si>
  <si>
    <t>Completion Target:</t>
  </si>
  <si>
    <t>Navistar Representative to Complete</t>
  </si>
  <si>
    <t>2. Statement of non conformance</t>
  </si>
  <si>
    <t>3. Objective Evidence</t>
  </si>
  <si>
    <t>Auditor:</t>
  </si>
  <si>
    <t>Audit Date:</t>
  </si>
  <si>
    <t>4. Non-Conformance Notification</t>
  </si>
  <si>
    <t>Supplier Representative to complete</t>
  </si>
  <si>
    <t xml:space="preserve">Responsible: </t>
  </si>
  <si>
    <t>Date 
Notified:</t>
  </si>
  <si>
    <t>Response Required By:</t>
  </si>
  <si>
    <t xml:space="preserve">5. Root Cause Analysis                                                                                                                      </t>
  </si>
  <si>
    <t>Identification Method:</t>
  </si>
  <si>
    <t xml:space="preserve">6. Corrective Action                                                                                                                      </t>
  </si>
  <si>
    <t xml:space="preserve">Action </t>
  </si>
  <si>
    <t>Promise Date</t>
  </si>
  <si>
    <t xml:space="preserve">7. Response Record                                 </t>
  </si>
  <si>
    <t>Received From:</t>
  </si>
  <si>
    <t xml:space="preserve">Date Received:  </t>
  </si>
  <si>
    <t>8. Verification and Follow-up</t>
  </si>
  <si>
    <t>Approval</t>
  </si>
  <si>
    <t>Approved by:</t>
  </si>
  <si>
    <t>Follow-up Responsible:</t>
  </si>
  <si>
    <t>Follow-Up</t>
  </si>
  <si>
    <t>Date</t>
  </si>
  <si>
    <t>Next Follow-Up</t>
  </si>
  <si>
    <t>Auditor</t>
  </si>
  <si>
    <t>9. Effectiveness Verification</t>
  </si>
  <si>
    <t xml:space="preserve">10. Corrective Action Closure             </t>
  </si>
  <si>
    <t xml:space="preserve">LGO Global Sourcing </t>
  </si>
  <si>
    <t>48526X3</t>
  </si>
  <si>
    <t>P6.3 Production Personnel Resources</t>
  </si>
  <si>
    <t>Steve Erickson</t>
  </si>
  <si>
    <t xml:space="preserve">1) Competence, training and awareness procedure has been revised and there is evidence that it is being followed as prescribed.  2)  Revised competency records for new employees and all were inline with their skills need analysis.  3)  Operators interviewed understand there job duties. </t>
  </si>
  <si>
    <t>DCPA V2.0 Audit</t>
  </si>
  <si>
    <t>(Dynamic Control Plan Audit)</t>
  </si>
  <si>
    <r>
      <t xml:space="preserve">A process problem which may </t>
    </r>
    <r>
      <rPr>
        <b/>
        <sz val="12"/>
        <rFont val="Verdana"/>
        <family val="2"/>
      </rPr>
      <t>potentially lead to a product nonconformance</t>
    </r>
    <r>
      <rPr>
        <sz val="12"/>
        <rFont val="Verdana"/>
        <family val="2"/>
      </rPr>
      <t xml:space="preserve"> and which is </t>
    </r>
    <r>
      <rPr>
        <b/>
        <sz val="12"/>
        <rFont val="Verdana"/>
        <family val="2"/>
      </rPr>
      <t>not accepted by the majority</t>
    </r>
    <r>
      <rPr>
        <sz val="12"/>
        <rFont val="Verdana"/>
        <family val="2"/>
      </rPr>
      <t xml:space="preserve"> of all internal/ external customers. Examples: apparent visual defect, rework at internal customer. A claim is also to be expected from customers with a critical attitude. Record the supporting evdence reviewed and the non-conformance observed. (Corrective Action REQUIRED)</t>
    </r>
  </si>
  <si>
    <r>
      <t xml:space="preserve">A process problem which </t>
    </r>
    <r>
      <rPr>
        <b/>
        <sz val="12"/>
        <rFont val="Verdana"/>
        <family val="2"/>
      </rPr>
      <t>may potentially lead to a product nonconformance</t>
    </r>
    <r>
      <rPr>
        <sz val="12"/>
        <rFont val="Verdana"/>
        <family val="2"/>
      </rPr>
      <t xml:space="preserve"> and which will </t>
    </r>
    <r>
      <rPr>
        <b/>
        <sz val="12"/>
        <rFont val="Verdana"/>
        <family val="2"/>
      </rPr>
      <t>surely</t>
    </r>
    <r>
      <rPr>
        <sz val="12"/>
        <rFont val="Verdana"/>
        <family val="2"/>
      </rPr>
      <t xml:space="preserve"> be claimed </t>
    </r>
    <r>
      <rPr>
        <b/>
        <sz val="12"/>
        <rFont val="Verdana"/>
        <family val="2"/>
      </rPr>
      <t>by all</t>
    </r>
    <r>
      <rPr>
        <sz val="12"/>
        <rFont val="Verdana"/>
        <family val="2"/>
      </rPr>
      <t xml:space="preserve"> internal/ external customers. Examples: safety risk, missing work steps, damages causing functional disturbances. </t>
    </r>
    <r>
      <rPr>
        <b/>
        <sz val="12"/>
        <rFont val="Verdana"/>
        <family val="2"/>
      </rPr>
      <t>Rework</t>
    </r>
    <r>
      <rPr>
        <sz val="12"/>
        <rFont val="Verdana"/>
        <family val="2"/>
      </rPr>
      <t xml:space="preserve"> at internal customer. Record the non conformance observed. (Corrective Action REQUIRED)</t>
    </r>
  </si>
  <si>
    <t>Scoring</t>
  </si>
  <si>
    <t>DCPA Date:</t>
  </si>
  <si>
    <t>1. DCPA Requirement / Question</t>
  </si>
  <si>
    <t>1. DCPA Requirement</t>
  </si>
  <si>
    <t>DCPA history</t>
  </si>
  <si>
    <t>Date of Last DCPA</t>
  </si>
  <si>
    <t>1. Process Documentation - Overview</t>
  </si>
  <si>
    <t>2. Receiving Inspection</t>
  </si>
  <si>
    <t>3. Workstation / Manufacturing Process</t>
  </si>
  <si>
    <t>4. Final Inspection / Shipping</t>
  </si>
  <si>
    <t>C Report</t>
  </si>
  <si>
    <t>Audit Day:</t>
  </si>
  <si>
    <t>B report</t>
  </si>
  <si>
    <t>DCPA</t>
  </si>
  <si>
    <t xml:space="preserve"> </t>
  </si>
  <si>
    <t>V2.0</t>
  </si>
  <si>
    <t>Made updates to align with NSA V2.1 (cover sheet, corrective action form), Adjust cell formated, verified formulas and printing results.</t>
  </si>
  <si>
    <t xml:space="preserve">3.3  "Do work instruction include the handling of non-conforming material?"
</t>
  </si>
  <si>
    <t xml:space="preserve">Process establish to ensure that non-conforming product is handled appropriately is not fully effective at this time. </t>
  </si>
  <si>
    <t xml:space="preserve">Non-conforming handling procedure, PROC-8.3-001, specifies that non-conforming material must be identified with a non-conforming tag and placed into a red bin.  At the time of the audit, operators were marking the non-conforming part with a dry erase marker and placing it on an unidentified rack.  No red tags or red bins were available line side as specified in the procedure. </t>
  </si>
  <si>
    <t>Audit First Day:</t>
  </si>
  <si>
    <t>Name</t>
  </si>
  <si>
    <t>Title</t>
  </si>
  <si>
    <t>Phone</t>
  </si>
  <si>
    <t>Email</t>
  </si>
  <si>
    <t>1.</t>
  </si>
  <si>
    <t>2.</t>
  </si>
  <si>
    <t>3.</t>
  </si>
  <si>
    <t>4.</t>
  </si>
  <si>
    <t>5.</t>
  </si>
  <si>
    <t>6.</t>
  </si>
  <si>
    <t>7.</t>
  </si>
  <si>
    <t>8.</t>
  </si>
  <si>
    <t>9.</t>
  </si>
  <si>
    <t>10.</t>
  </si>
  <si>
    <t>11.</t>
  </si>
  <si>
    <t>12.</t>
  </si>
  <si>
    <t>13.</t>
  </si>
  <si>
    <t>14.</t>
  </si>
  <si>
    <t>15.</t>
  </si>
  <si>
    <t>16.</t>
  </si>
  <si>
    <t>17.</t>
  </si>
  <si>
    <t>18.</t>
  </si>
  <si>
    <t>19.</t>
  </si>
  <si>
    <t>20.</t>
  </si>
  <si>
    <t>21.</t>
  </si>
  <si>
    <t>22.</t>
  </si>
  <si>
    <t>23.</t>
  </si>
  <si>
    <t>24.</t>
  </si>
  <si>
    <t>25.</t>
  </si>
  <si>
    <t>Reason for Audit:</t>
  </si>
  <si>
    <t>Rev. A</t>
  </si>
  <si>
    <t xml:space="preserve">Document number is not ISO-006-FO. Minor edits. </t>
  </si>
</sst>
</file>

<file path=xl/styles.xml><?xml version="1.0" encoding="utf-8"?>
<styleSheet xmlns="http://schemas.openxmlformats.org/spreadsheetml/2006/main">
  <numFmts count="9">
    <numFmt numFmtId="42" formatCode="_(&quot;$&quot;* #,##0_);_(&quot;$&quot;* \(#,##0\);_(&quot;$&quot;* &quot;-&quot;_);_(@_)"/>
    <numFmt numFmtId="44" formatCode="_(&quot;$&quot;* #,##0.00_);_(&quot;$&quot;* \(#,##0.00\);_(&quot;$&quot;* &quot;-&quot;??_);_(@_)"/>
    <numFmt numFmtId="164" formatCode="0.0%"/>
    <numFmt numFmtId="165" formatCode="m/d/yy;@"/>
    <numFmt numFmtId="166" formatCode="General_)"/>
    <numFmt numFmtId="167" formatCode="_-* #,##0\ _P_t_a_-;\-* #,##0\ _P_t_a_-;_-* &quot;-&quot;\ _P_t_a_-;_-@_-"/>
    <numFmt numFmtId="168" formatCode="_-* #,##0.00\ _P_t_a_-;\-* #,##0.00\ _P_t_a_-;_-* &quot;-&quot;??\ _P_t_a_-;_-@_-"/>
    <numFmt numFmtId="169" formatCode="_-&quot;£&quot;* #,##0_-;\-&quot;£&quot;* #,##0_-;_-&quot;£&quot;* &quot;-&quot;_-;_-@_-"/>
    <numFmt numFmtId="170" formatCode="_-* #,##0.0_-;\-* #,##0.0_-;_-* &quot;-&quot;??_-;_-@_-"/>
  </numFmts>
  <fonts count="58">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8"/>
      <name val="Arial"/>
      <family val="2"/>
    </font>
    <font>
      <b/>
      <sz val="12"/>
      <name val="Arial"/>
      <family val="2"/>
    </font>
    <font>
      <sz val="10"/>
      <name val="Arial"/>
      <family val="2"/>
    </font>
    <font>
      <b/>
      <sz val="16"/>
      <name val="Arial"/>
      <family val="2"/>
    </font>
    <font>
      <sz val="14"/>
      <name val="Arial"/>
      <family val="2"/>
    </font>
    <font>
      <sz val="12"/>
      <name val="Arial"/>
      <family val="2"/>
    </font>
    <font>
      <sz val="12"/>
      <name val="Verdana"/>
      <family val="2"/>
    </font>
    <font>
      <b/>
      <sz val="14"/>
      <name val="Verdana"/>
      <family val="2"/>
    </font>
    <font>
      <sz val="18"/>
      <name val="Verdana"/>
      <family val="2"/>
    </font>
    <font>
      <b/>
      <sz val="16"/>
      <name val="Verdana"/>
      <family val="2"/>
    </font>
    <font>
      <sz val="13"/>
      <name val="Verdana"/>
      <family val="2"/>
    </font>
    <font>
      <b/>
      <sz val="11"/>
      <name val="Verdana"/>
      <family val="2"/>
    </font>
    <font>
      <u/>
      <sz val="10"/>
      <color indexed="12"/>
      <name val="Arial"/>
      <family val="2"/>
    </font>
    <font>
      <b/>
      <sz val="12"/>
      <name val="Verdana"/>
      <family val="2"/>
    </font>
    <font>
      <sz val="11"/>
      <name val="Verdana"/>
      <family val="2"/>
    </font>
    <font>
      <sz val="11"/>
      <name val="Arial"/>
      <family val="2"/>
    </font>
    <font>
      <sz val="15"/>
      <name val="Verdana"/>
      <family val="2"/>
    </font>
    <font>
      <sz val="9"/>
      <name val="Verdana"/>
      <family val="2"/>
    </font>
    <font>
      <b/>
      <sz val="10.5"/>
      <name val="Verdana"/>
      <family val="2"/>
    </font>
    <font>
      <sz val="8"/>
      <name val="Verdana"/>
      <family val="2"/>
    </font>
    <font>
      <b/>
      <sz val="10"/>
      <name val="Verdana"/>
      <family val="2"/>
    </font>
    <font>
      <vertAlign val="subscript"/>
      <sz val="10"/>
      <name val="Verdana"/>
      <family val="2"/>
    </font>
    <font>
      <b/>
      <sz val="18"/>
      <name val="Verdana"/>
      <family val="2"/>
    </font>
    <font>
      <b/>
      <sz val="14"/>
      <color theme="1"/>
      <name val="Calibri"/>
      <family val="2"/>
      <scheme val="minor"/>
    </font>
    <font>
      <sz val="18"/>
      <name val="Arial"/>
      <family val="2"/>
    </font>
    <font>
      <sz val="14"/>
      <name val="Verdana"/>
      <family val="2"/>
    </font>
    <font>
      <u/>
      <sz val="10"/>
      <name val="Arial"/>
      <family val="2"/>
    </font>
    <font>
      <b/>
      <sz val="20"/>
      <color theme="1"/>
      <name val="Verdana"/>
      <family val="2"/>
    </font>
    <font>
      <u/>
      <sz val="10"/>
      <name val="Verdana"/>
      <family val="2"/>
    </font>
    <font>
      <i/>
      <sz val="12"/>
      <name val="Verdana"/>
      <family val="2"/>
    </font>
    <font>
      <b/>
      <sz val="14"/>
      <name val="Arial"/>
      <family val="2"/>
    </font>
    <font>
      <sz val="16"/>
      <name val="Arial"/>
      <family val="2"/>
    </font>
    <font>
      <b/>
      <sz val="20"/>
      <name val="Arial"/>
      <family val="2"/>
    </font>
    <font>
      <b/>
      <sz val="22"/>
      <name val="Arial"/>
      <family val="2"/>
    </font>
    <font>
      <b/>
      <sz val="24"/>
      <name val="Arial"/>
      <family val="2"/>
    </font>
    <font>
      <sz val="16"/>
      <name val="Verdana"/>
      <family val="2"/>
    </font>
    <font>
      <sz val="10"/>
      <color theme="3" tint="0.79998168889431442"/>
      <name val="Arial"/>
      <family val="2"/>
    </font>
    <font>
      <sz val="16"/>
      <color rgb="FFFF0000"/>
      <name val="Verdana"/>
      <family val="2"/>
    </font>
    <font>
      <b/>
      <sz val="16"/>
      <color rgb="FFFF0000"/>
      <name val="Verdana"/>
      <family val="2"/>
    </font>
    <font>
      <sz val="16"/>
      <color rgb="FF0070C0"/>
      <name val="Arial"/>
      <family val="2"/>
    </font>
    <font>
      <b/>
      <sz val="18"/>
      <name val="Arial"/>
      <family val="2"/>
    </font>
    <font>
      <sz val="10"/>
      <color indexed="8"/>
      <name val="Arial"/>
      <family val="2"/>
    </font>
    <font>
      <sz val="10"/>
      <color indexed="12"/>
      <name val="Arial"/>
      <family val="2"/>
    </font>
    <font>
      <b/>
      <sz val="12"/>
      <name val="Helv"/>
    </font>
    <font>
      <sz val="10"/>
      <color indexed="14"/>
      <name val="Arial"/>
      <family val="2"/>
    </font>
    <font>
      <sz val="10"/>
      <color indexed="10"/>
      <name val="Arial"/>
      <family val="2"/>
    </font>
    <font>
      <sz val="8"/>
      <color rgb="FF000000"/>
      <name val="Tahoma"/>
      <family val="2"/>
    </font>
    <font>
      <sz val="9"/>
      <name val="Arial"/>
      <family val="2"/>
    </font>
    <font>
      <b/>
      <sz val="9"/>
      <name val="Arial"/>
      <family val="2"/>
    </font>
    <font>
      <sz val="1"/>
      <color theme="0" tint="-0.249977111117893"/>
      <name val="Verdana"/>
      <family val="2"/>
    </font>
    <font>
      <sz val="1"/>
      <color theme="0"/>
      <name val="Verdana"/>
      <family val="2"/>
    </font>
    <font>
      <b/>
      <sz val="20"/>
      <name val="Verdana"/>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9" tint="0.79998168889431442"/>
        <bgColor indexed="65"/>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patternFill patternType="solid">
        <fgColor indexed="26"/>
        <bgColor indexed="64"/>
      </patternFill>
    </fill>
    <fill>
      <patternFill patternType="solid">
        <fgColor theme="0" tint="-0.2499465926084170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1" tint="0.499984740745262"/>
      </left>
      <right/>
      <top style="thin">
        <color theme="1" tint="0.499984740745262"/>
      </top>
      <bottom style="thin">
        <color indexed="64"/>
      </bottom>
      <diagonal/>
    </border>
    <border>
      <left style="medium">
        <color indexed="64"/>
      </left>
      <right/>
      <top style="thin">
        <color indexed="64"/>
      </top>
      <bottom style="thin">
        <color indexed="64"/>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1" tint="0.499984740745262"/>
      </right>
      <top style="thin">
        <color theme="1" tint="0.499984740745262"/>
      </top>
      <bottom/>
      <diagonal/>
    </border>
    <border>
      <left style="thin">
        <color indexed="64"/>
      </left>
      <right/>
      <top/>
      <bottom style="thin">
        <color theme="1" tint="0.499984740745262"/>
      </bottom>
      <diagonal/>
    </border>
    <border>
      <left/>
      <right/>
      <top/>
      <bottom style="thin">
        <color theme="1" tint="0.499984740745262"/>
      </bottom>
      <diagonal/>
    </border>
    <border>
      <left style="thin">
        <color theme="1" tint="0.499984740745262"/>
      </left>
      <right style="thin">
        <color indexed="64"/>
      </right>
      <top style="thin">
        <color theme="1" tint="0.499984740745262"/>
      </top>
      <bottom/>
      <diagonal/>
    </border>
    <border>
      <left/>
      <right style="thin">
        <color indexed="64"/>
      </right>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1">
    <xf numFmtId="0" fontId="0" fillId="0" borderId="0"/>
    <xf numFmtId="0" fontId="18" fillId="0" borderId="0" applyNumberFormat="0" applyFill="0" applyBorder="0" applyAlignment="0" applyProtection="0">
      <alignment vertical="top"/>
      <protection locked="0"/>
    </xf>
    <xf numFmtId="9" fontId="8" fillId="0" borderId="0" applyFont="0" applyFill="0" applyBorder="0" applyAlignment="0" applyProtection="0"/>
    <xf numFmtId="0" fontId="2" fillId="5" borderId="0" applyNumberFormat="0" applyBorder="0" applyAlignment="0" applyProtection="0"/>
    <xf numFmtId="0" fontId="3" fillId="0" borderId="0"/>
    <xf numFmtId="0" fontId="1" fillId="0" borderId="0"/>
    <xf numFmtId="9" fontId="3" fillId="0" borderId="0" applyFont="0" applyFill="0" applyBorder="0" applyAlignment="0" applyProtection="0"/>
    <xf numFmtId="166" fontId="4" fillId="0" borderId="0" applyNumberFormat="0">
      <alignment horizontal="center"/>
    </xf>
    <xf numFmtId="0" fontId="47"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47" fillId="0" borderId="0" applyFill="0" applyBorder="0" applyAlignment="0"/>
    <xf numFmtId="0" fontId="3" fillId="0" borderId="0" applyFill="0" applyBorder="0" applyAlignment="0"/>
    <xf numFmtId="0" fontId="3" fillId="0" borderId="0" applyFill="0" applyBorder="0" applyAlignment="0"/>
    <xf numFmtId="0" fontId="3" fillId="0" borderId="0" applyFont="0" applyFill="0" applyBorder="0" applyAlignment="0" applyProtection="0"/>
    <xf numFmtId="0" fontId="3" fillId="0" borderId="0" applyFont="0" applyFill="0" applyBorder="0" applyAlignment="0" applyProtection="0"/>
    <xf numFmtId="14" fontId="47" fillId="0" borderId="0" applyFill="0" applyBorder="0" applyAlignment="0"/>
    <xf numFmtId="0" fontId="48" fillId="0" borderId="0" applyFill="0" applyBorder="0" applyAlignment="0"/>
    <xf numFmtId="0" fontId="3" fillId="0" borderId="0" applyFill="0" applyBorder="0" applyAlignment="0"/>
    <xf numFmtId="0" fontId="48" fillId="0" borderId="0" applyFill="0" applyBorder="0" applyAlignment="0"/>
    <xf numFmtId="0" fontId="3" fillId="0" borderId="0" applyFill="0" applyBorder="0" applyAlignment="0"/>
    <xf numFmtId="0" fontId="3" fillId="0" borderId="0" applyFill="0" applyBorder="0" applyAlignment="0"/>
    <xf numFmtId="38" fontId="6" fillId="3" borderId="0" applyNumberFormat="0" applyBorder="0" applyAlignment="0" applyProtection="0"/>
    <xf numFmtId="0" fontId="49" fillId="0" borderId="0">
      <alignment horizontal="left"/>
    </xf>
    <xf numFmtId="0" fontId="7" fillId="0" borderId="28" applyNumberFormat="0" applyAlignment="0" applyProtection="0">
      <alignment horizontal="left" vertical="center"/>
    </xf>
    <xf numFmtId="0" fontId="7" fillId="0" borderId="5">
      <alignment horizontal="left" vertical="center"/>
    </xf>
    <xf numFmtId="0" fontId="18" fillId="0" borderId="0" applyNumberFormat="0" applyFill="0" applyBorder="0" applyAlignment="0" applyProtection="0">
      <alignment vertical="top"/>
      <protection locked="0"/>
    </xf>
    <xf numFmtId="10" fontId="6" fillId="9" borderId="1" applyNumberFormat="0" applyBorder="0" applyAlignment="0" applyProtection="0"/>
    <xf numFmtId="0" fontId="50" fillId="0" borderId="0" applyFill="0" applyBorder="0" applyAlignment="0"/>
    <xf numFmtId="0" fontId="3" fillId="0" borderId="0" applyFill="0" applyBorder="0" applyAlignment="0"/>
    <xf numFmtId="0" fontId="50" fillId="0" borderId="0" applyFill="0" applyBorder="0" applyAlignment="0"/>
    <xf numFmtId="0" fontId="3" fillId="0" borderId="0" applyFill="0" applyBorder="0" applyAlignment="0"/>
    <xf numFmtId="0" fontId="3" fillId="0" borderId="0" applyFill="0" applyBorder="0" applyAlignment="0"/>
    <xf numFmtId="167" fontId="3" fillId="0" borderId="0" applyFont="0" applyFill="0" applyBorder="0" applyAlignment="0" applyProtection="0"/>
    <xf numFmtId="168"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169" fontId="3" fillId="0" borderId="0"/>
    <xf numFmtId="0" fontId="3" fillId="0" borderId="0" applyFont="0" applyFill="0" applyBorder="0" applyAlignment="0" applyProtection="0"/>
    <xf numFmtId="170" fontId="3" fillId="0" borderId="0" applyFont="0" applyFill="0" applyBorder="0" applyAlignment="0" applyProtection="0"/>
    <xf numFmtId="10" fontId="3" fillId="0" borderId="0" applyFont="0" applyFill="0" applyBorder="0" applyAlignment="0" applyProtection="0"/>
    <xf numFmtId="0" fontId="51" fillId="0" borderId="0" applyFill="0" applyBorder="0" applyAlignment="0"/>
    <xf numFmtId="0" fontId="3" fillId="0" borderId="0" applyFill="0" applyBorder="0" applyAlignment="0"/>
    <xf numFmtId="0" fontId="51" fillId="0" borderId="0" applyFill="0" applyBorder="0" applyAlignment="0"/>
    <xf numFmtId="0" fontId="3" fillId="0" borderId="0" applyFill="0" applyBorder="0" applyAlignment="0"/>
    <xf numFmtId="0" fontId="3" fillId="0" borderId="0" applyFill="0" applyBorder="0" applyAlignment="0"/>
    <xf numFmtId="49" fontId="47" fillId="0" borderId="0" applyFill="0" applyBorder="0" applyAlignment="0"/>
    <xf numFmtId="0" fontId="3" fillId="0" borderId="0" applyFill="0" applyBorder="0" applyAlignment="0"/>
    <xf numFmtId="0" fontId="3" fillId="0" borderId="0" applyFill="0" applyBorder="0" applyAlignment="0"/>
  </cellStyleXfs>
  <cellXfs count="917">
    <xf numFmtId="0" fontId="0" fillId="0" borderId="0" xfId="0"/>
    <xf numFmtId="0" fontId="0" fillId="0" borderId="0" xfId="0" applyAlignment="1">
      <alignment horizontal="center"/>
    </xf>
    <xf numFmtId="0" fontId="5" fillId="2" borderId="1" xfId="0" applyFont="1" applyFill="1" applyBorder="1" applyAlignment="1">
      <alignment horizontal="center" vertical="center" wrapText="1"/>
    </xf>
    <xf numFmtId="0" fontId="0" fillId="0" borderId="5" xfId="0" applyBorder="1"/>
    <xf numFmtId="0" fontId="12" fillId="2" borderId="0" xfId="0" applyFont="1" applyFill="1" applyAlignment="1">
      <alignment vertical="center"/>
    </xf>
    <xf numFmtId="0" fontId="5" fillId="2" borderId="0" xfId="0" applyFont="1" applyFill="1" applyAlignment="1">
      <alignmen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16"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12" fillId="2" borderId="21" xfId="0" applyFont="1" applyFill="1" applyBorder="1" applyAlignment="1">
      <alignment vertical="center"/>
    </xf>
    <xf numFmtId="0" fontId="12" fillId="2" borderId="22" xfId="0" applyFont="1" applyFill="1" applyBorder="1" applyAlignment="1">
      <alignment vertical="center"/>
    </xf>
    <xf numFmtId="0" fontId="12" fillId="2" borderId="0" xfId="0" applyFont="1" applyFill="1" applyBorder="1" applyAlignment="1">
      <alignment horizontal="center" vertical="top"/>
    </xf>
    <xf numFmtId="0" fontId="12" fillId="2" borderId="0" xfId="0" applyFont="1" applyFill="1" applyBorder="1" applyAlignment="1">
      <alignment vertical="center"/>
    </xf>
    <xf numFmtId="0" fontId="13" fillId="2" borderId="22" xfId="0" applyFont="1" applyFill="1" applyBorder="1" applyAlignment="1">
      <alignment vertical="center"/>
    </xf>
    <xf numFmtId="0" fontId="16" fillId="2" borderId="24"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5" xfId="0" applyFont="1" applyFill="1" applyBorder="1" applyAlignment="1">
      <alignment horizontal="center" vertical="center"/>
    </xf>
    <xf numFmtId="0" fontId="21" fillId="0" borderId="17" xfId="0" applyFont="1" applyBorder="1" applyAlignment="1">
      <alignment horizontal="center" vertical="center"/>
    </xf>
    <xf numFmtId="0" fontId="17" fillId="2" borderId="0" xfId="0" applyFont="1" applyFill="1" applyBorder="1" applyAlignment="1">
      <alignment horizontal="right" vertical="center"/>
    </xf>
    <xf numFmtId="0" fontId="19" fillId="2" borderId="0" xfId="0" applyFont="1" applyFill="1" applyBorder="1" applyAlignment="1">
      <alignment horizontal="right" vertical="center"/>
    </xf>
    <xf numFmtId="0" fontId="17" fillId="2" borderId="22" xfId="0" applyFont="1" applyFill="1" applyBorder="1" applyAlignment="1">
      <alignment horizontal="right" vertical="center"/>
    </xf>
    <xf numFmtId="0" fontId="17" fillId="2" borderId="0" xfId="0" applyFont="1" applyFill="1" applyAlignment="1">
      <alignment horizontal="right" vertical="center"/>
    </xf>
    <xf numFmtId="0" fontId="20"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25" fillId="2" borderId="1"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16" fillId="2" borderId="0" xfId="0" applyFont="1" applyFill="1" applyBorder="1" applyAlignment="1">
      <alignment vertical="center"/>
    </xf>
    <xf numFmtId="0" fontId="25" fillId="2" borderId="0" xfId="0" applyFont="1" applyFill="1" applyBorder="1" applyAlignment="1">
      <alignment vertical="center"/>
    </xf>
    <xf numFmtId="0" fontId="25" fillId="2" borderId="0" xfId="0" applyFont="1" applyFill="1" applyAlignment="1">
      <alignment vertical="center"/>
    </xf>
    <xf numFmtId="0" fontId="5" fillId="2" borderId="16" xfId="0" applyFont="1" applyFill="1" applyBorder="1" applyAlignment="1">
      <alignment vertical="center"/>
    </xf>
    <xf numFmtId="0" fontId="22" fillId="2" borderId="0" xfId="0" applyFont="1" applyFill="1" applyAlignment="1">
      <alignment vertical="center"/>
    </xf>
    <xf numFmtId="0" fontId="12" fillId="2" borderId="21" xfId="0" applyFont="1" applyFill="1" applyBorder="1" applyAlignment="1">
      <alignment horizontal="center" vertical="center"/>
    </xf>
    <xf numFmtId="0" fontId="12" fillId="2" borderId="0" xfId="0" applyFont="1" applyFill="1" applyAlignment="1">
      <alignment horizontal="center" vertical="center"/>
    </xf>
    <xf numFmtId="0" fontId="3" fillId="0" borderId="0" xfId="4"/>
    <xf numFmtId="0" fontId="10" fillId="0" borderId="6" xfId="4" applyFont="1" applyBorder="1" applyAlignment="1">
      <alignment horizontal="right" vertical="center"/>
    </xf>
    <xf numFmtId="0" fontId="10" fillId="0" borderId="1" xfId="4" applyFont="1" applyBorder="1" applyAlignment="1">
      <alignment horizontal="right" vertical="center"/>
    </xf>
    <xf numFmtId="0" fontId="7" fillId="3" borderId="4" xfId="4" applyFont="1" applyFill="1" applyBorder="1" applyAlignment="1">
      <alignment vertical="center" wrapText="1"/>
    </xf>
    <xf numFmtId="0" fontId="7" fillId="3" borderId="1"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3" fillId="0" borderId="4" xfId="4" applyBorder="1" applyAlignment="1">
      <alignment horizontal="center" vertical="center"/>
    </xf>
    <xf numFmtId="0" fontId="3" fillId="0" borderId="7" xfId="4" applyBorder="1" applyAlignment="1">
      <alignment horizontal="center" vertical="center"/>
    </xf>
    <xf numFmtId="0" fontId="29" fillId="5" borderId="8" xfId="3" applyFont="1" applyBorder="1" applyAlignment="1">
      <alignment horizontal="right" vertical="center"/>
    </xf>
    <xf numFmtId="0" fontId="20" fillId="2" borderId="12" xfId="0" applyFont="1" applyFill="1" applyBorder="1" applyAlignment="1">
      <alignment horizontal="center" vertical="center"/>
    </xf>
    <xf numFmtId="0" fontId="12" fillId="2" borderId="5" xfId="0" applyFont="1" applyFill="1" applyBorder="1" applyAlignment="1">
      <alignment vertical="center"/>
    </xf>
    <xf numFmtId="0" fontId="12" fillId="2" borderId="10" xfId="0" applyFont="1" applyFill="1" applyBorder="1" applyAlignment="1">
      <alignment vertical="center"/>
    </xf>
    <xf numFmtId="0" fontId="20" fillId="2" borderId="17" xfId="0" applyFont="1" applyFill="1" applyBorder="1" applyAlignment="1">
      <alignment horizontal="center" vertical="center"/>
    </xf>
    <xf numFmtId="0" fontId="20" fillId="2" borderId="12" xfId="0" applyFont="1" applyFill="1" applyBorder="1" applyAlignment="1">
      <alignment vertical="center"/>
    </xf>
    <xf numFmtId="0" fontId="12" fillId="2" borderId="12" xfId="0" applyFont="1" applyFill="1" applyBorder="1" applyAlignment="1">
      <alignment vertical="center"/>
    </xf>
    <xf numFmtId="0" fontId="25" fillId="2"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1" xfId="0" applyFont="1" applyFill="1" applyBorder="1" applyAlignment="1">
      <alignment horizontal="center" vertical="center"/>
    </xf>
    <xf numFmtId="0" fontId="19" fillId="2" borderId="8" xfId="0" applyFont="1" applyFill="1" applyBorder="1" applyAlignment="1">
      <alignment horizontal="center" vertical="center"/>
    </xf>
    <xf numFmtId="0" fontId="12" fillId="2" borderId="6" xfId="0" applyFont="1" applyFill="1" applyBorder="1" applyAlignment="1">
      <alignment horizontal="center" vertical="center"/>
    </xf>
    <xf numFmtId="0" fontId="19" fillId="2" borderId="0" xfId="0" applyFont="1" applyFill="1" applyBorder="1" applyAlignment="1">
      <alignment horizontal="left" vertical="top"/>
    </xf>
    <xf numFmtId="0" fontId="19" fillId="2" borderId="22" xfId="0" applyFont="1" applyFill="1" applyBorder="1" applyAlignment="1">
      <alignment horizontal="left" vertical="top"/>
    </xf>
    <xf numFmtId="0" fontId="12" fillId="2" borderId="0" xfId="0" applyFont="1" applyFill="1" applyBorder="1" applyAlignment="1">
      <alignment horizontal="left" vertical="top"/>
    </xf>
    <xf numFmtId="0" fontId="17" fillId="2" borderId="0" xfId="0" applyFont="1" applyFill="1" applyBorder="1" applyAlignment="1">
      <alignment horizontal="left" vertical="top"/>
    </xf>
    <xf numFmtId="0" fontId="19" fillId="2" borderId="0" xfId="0" applyFont="1" applyFill="1" applyBorder="1" applyAlignment="1">
      <alignment horizontal="left" vertical="center" wrapText="1"/>
    </xf>
    <xf numFmtId="0" fontId="0" fillId="0" borderId="0" xfId="0" applyAlignment="1"/>
    <xf numFmtId="0" fontId="3" fillId="0" borderId="0" xfId="4" applyProtection="1">
      <protection locked="0"/>
    </xf>
    <xf numFmtId="0" fontId="5" fillId="2" borderId="24"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19" fillId="2" borderId="0"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protection locked="0"/>
    </xf>
    <xf numFmtId="0" fontId="3" fillId="4" borderId="10"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xf numFmtId="0" fontId="0" fillId="4" borderId="2" xfId="0" applyFill="1" applyBorder="1" applyAlignment="1">
      <alignment horizontal="center" vertical="center"/>
    </xf>
    <xf numFmtId="0" fontId="0" fillId="0" borderId="2" xfId="0" applyBorder="1" applyAlignment="1">
      <alignment horizontal="center" vertical="center"/>
    </xf>
    <xf numFmtId="49" fontId="0" fillId="0" borderId="51" xfId="0" applyNumberFormat="1" applyBorder="1" applyAlignment="1">
      <alignment vertical="center"/>
    </xf>
    <xf numFmtId="0" fontId="3" fillId="0" borderId="53" xfId="0" applyFont="1" applyBorder="1"/>
    <xf numFmtId="0" fontId="0" fillId="0" borderId="55" xfId="0" applyBorder="1" applyAlignment="1">
      <alignment horizontal="center" vertical="center"/>
    </xf>
    <xf numFmtId="0" fontId="30" fillId="0" borderId="0" xfId="0" applyFont="1"/>
    <xf numFmtId="0" fontId="30" fillId="0" borderId="0" xfId="0" applyFont="1" applyAlignment="1">
      <alignment horizontal="center" vertical="center"/>
    </xf>
    <xf numFmtId="0" fontId="20" fillId="2" borderId="19" xfId="0" applyFont="1" applyFill="1" applyBorder="1" applyAlignment="1">
      <alignment vertical="center"/>
    </xf>
    <xf numFmtId="0" fontId="25" fillId="2" borderId="24" xfId="0" applyFont="1" applyFill="1" applyBorder="1" applyAlignment="1"/>
    <xf numFmtId="0" fontId="25" fillId="2" borderId="24" xfId="0" applyFont="1" applyFill="1" applyBorder="1" applyAlignment="1">
      <alignment vertical="center"/>
    </xf>
    <xf numFmtId="0" fontId="10" fillId="0" borderId="1" xfId="4" applyFont="1" applyBorder="1" applyAlignment="1">
      <alignment horizontal="right" vertical="center"/>
    </xf>
    <xf numFmtId="0" fontId="10" fillId="0" borderId="2" xfId="0" applyFont="1" applyBorder="1" applyAlignment="1">
      <alignment vertical="center"/>
    </xf>
    <xf numFmtId="0" fontId="10" fillId="0" borderId="2" xfId="0" applyFont="1" applyBorder="1" applyAlignment="1">
      <alignment horizontal="right" vertical="center"/>
    </xf>
    <xf numFmtId="0" fontId="0" fillId="0" borderId="2" xfId="0" applyBorder="1" applyAlignment="1"/>
    <xf numFmtId="0" fontId="3" fillId="0" borderId="0" xfId="0" applyFont="1"/>
    <xf numFmtId="0" fontId="32" fillId="0" borderId="0" xfId="0" applyFont="1"/>
    <xf numFmtId="14" fontId="0" fillId="0" borderId="0" xfId="0" applyNumberFormat="1" applyAlignment="1">
      <alignment horizontal="center"/>
    </xf>
    <xf numFmtId="0" fontId="5" fillId="2" borderId="32" xfId="0" applyFont="1" applyFill="1" applyBorder="1" applyAlignment="1">
      <alignment horizontal="center" vertical="center" wrapText="1"/>
    </xf>
    <xf numFmtId="49" fontId="5" fillId="2" borderId="32" xfId="0" applyNumberFormat="1" applyFont="1" applyFill="1" applyBorder="1" applyAlignment="1">
      <alignment vertical="center"/>
    </xf>
    <xf numFmtId="0" fontId="5" fillId="2" borderId="32" xfId="0" applyFont="1" applyFill="1" applyBorder="1" applyAlignment="1">
      <alignment vertical="center"/>
    </xf>
    <xf numFmtId="0" fontId="5" fillId="2" borderId="32" xfId="0" applyFont="1" applyFill="1" applyBorder="1" applyAlignment="1">
      <alignment horizontal="left" vertical="center"/>
    </xf>
    <xf numFmtId="0" fontId="5" fillId="2" borderId="32" xfId="0" applyFont="1" applyFill="1" applyBorder="1" applyAlignment="1">
      <alignment horizontal="left" vertical="center" wrapText="1"/>
    </xf>
    <xf numFmtId="0" fontId="5" fillId="2" borderId="33" xfId="0" applyFont="1" applyFill="1" applyBorder="1" applyAlignment="1">
      <alignment vertical="center"/>
    </xf>
    <xf numFmtId="0" fontId="5" fillId="2" borderId="57" xfId="0" applyFont="1" applyFill="1" applyBorder="1" applyAlignment="1">
      <alignment horizontal="center" vertical="center" wrapText="1"/>
    </xf>
    <xf numFmtId="49" fontId="5" fillId="2" borderId="57" xfId="0" applyNumberFormat="1" applyFont="1" applyFill="1" applyBorder="1" applyAlignment="1">
      <alignment vertical="center"/>
    </xf>
    <xf numFmtId="0" fontId="5" fillId="2" borderId="58" xfId="0" applyFont="1" applyFill="1" applyBorder="1" applyAlignment="1">
      <alignment vertical="center"/>
    </xf>
    <xf numFmtId="0" fontId="5" fillId="2" borderId="59" xfId="0" applyFont="1" applyFill="1" applyBorder="1" applyAlignment="1">
      <alignment vertical="center"/>
    </xf>
    <xf numFmtId="0" fontId="5" fillId="2" borderId="60" xfId="0" applyFont="1" applyFill="1" applyBorder="1" applyAlignment="1">
      <alignment vertical="center"/>
    </xf>
    <xf numFmtId="0" fontId="5" fillId="2" borderId="57" xfId="0" applyFont="1" applyFill="1" applyBorder="1" applyAlignment="1">
      <alignment horizontal="left" vertical="center"/>
    </xf>
    <xf numFmtId="0" fontId="5"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9" fontId="25" fillId="2" borderId="0" xfId="2" applyFont="1" applyFill="1" applyBorder="1" applyAlignment="1">
      <alignment horizontal="center" vertical="center"/>
    </xf>
    <xf numFmtId="0" fontId="23" fillId="2" borderId="0" xfId="0" quotePrefix="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quotePrefix="1" applyFont="1" applyFill="1" applyBorder="1" applyAlignment="1">
      <alignment vertical="center"/>
    </xf>
    <xf numFmtId="0" fontId="19" fillId="0" borderId="11" xfId="0" applyFont="1" applyBorder="1"/>
    <xf numFmtId="0" fontId="5" fillId="0" borderId="52" xfId="0" applyFont="1" applyBorder="1"/>
    <xf numFmtId="0" fontId="5" fillId="0" borderId="0" xfId="0" applyFont="1"/>
    <xf numFmtId="0" fontId="5" fillId="0" borderId="12" xfId="0" applyFont="1" applyBorder="1"/>
    <xf numFmtId="0" fontId="5" fillId="0" borderId="13" xfId="0" applyFont="1" applyBorder="1"/>
    <xf numFmtId="0" fontId="5" fillId="0" borderId="0" xfId="0" applyFont="1" applyBorder="1"/>
    <xf numFmtId="0" fontId="5" fillId="0" borderId="14" xfId="0" applyFont="1" applyBorder="1"/>
    <xf numFmtId="0" fontId="5" fillId="0" borderId="16" xfId="0" applyFont="1" applyBorder="1"/>
    <xf numFmtId="0" fontId="5" fillId="0" borderId="15" xfId="0" applyFont="1" applyBorder="1"/>
    <xf numFmtId="0" fontId="5" fillId="0" borderId="17" xfId="0" applyFont="1" applyBorder="1"/>
    <xf numFmtId="0" fontId="5" fillId="0" borderId="0" xfId="0" applyFont="1" applyBorder="1" applyAlignment="1">
      <alignment horizontal="center"/>
    </xf>
    <xf numFmtId="0" fontId="0" fillId="0" borderId="13" xfId="0" applyBorder="1"/>
    <xf numFmtId="0" fontId="0" fillId="0" borderId="14" xfId="0" applyBorder="1"/>
    <xf numFmtId="0" fontId="0" fillId="0" borderId="17" xfId="0" applyBorder="1"/>
    <xf numFmtId="0" fontId="26" fillId="0" borderId="0" xfId="0" applyFont="1"/>
    <xf numFmtId="0" fontId="26" fillId="0" borderId="11" xfId="0" applyFont="1" applyBorder="1"/>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0" borderId="51" xfId="0" applyBorder="1" applyAlignment="1">
      <alignment horizontal="center" vertical="center"/>
    </xf>
    <xf numFmtId="49" fontId="0" fillId="0" borderId="51" xfId="0" applyNumberFormat="1" applyBorder="1" applyAlignment="1">
      <alignment horizontal="center" vertical="center"/>
    </xf>
    <xf numFmtId="0" fontId="0" fillId="0" borderId="11" xfId="0" applyBorder="1" applyAlignment="1">
      <alignment horizontal="center" vertical="center"/>
    </xf>
    <xf numFmtId="0" fontId="0" fillId="0" borderId="51" xfId="0" applyBorder="1" applyAlignment="1">
      <alignment horizontal="center"/>
    </xf>
    <xf numFmtId="49" fontId="0" fillId="0" borderId="13" xfId="0" applyNumberFormat="1" applyBorder="1" applyAlignment="1">
      <alignment horizontal="center" vertical="center"/>
    </xf>
    <xf numFmtId="0" fontId="0" fillId="0" borderId="1" xfId="0" applyBorder="1" applyAlignment="1">
      <alignment horizontal="center" vertical="center"/>
    </xf>
    <xf numFmtId="0" fontId="5" fillId="2" borderId="48" xfId="0" applyFont="1" applyFill="1" applyBorder="1" applyAlignment="1">
      <alignment horizontal="center" vertical="center" wrapText="1"/>
    </xf>
    <xf numFmtId="0" fontId="12" fillId="2" borderId="66" xfId="0" applyFont="1" applyFill="1" applyBorder="1" applyAlignment="1">
      <alignment vertical="center" wrapText="1"/>
    </xf>
    <xf numFmtId="0" fontId="12" fillId="2" borderId="66" xfId="0" applyNumberFormat="1" applyFont="1" applyFill="1" applyBorder="1" applyAlignment="1">
      <alignment horizontal="center" vertical="center" wrapText="1"/>
    </xf>
    <xf numFmtId="0" fontId="12" fillId="2" borderId="67" xfId="0" applyNumberFormat="1" applyFont="1" applyFill="1" applyBorder="1" applyAlignment="1">
      <alignment horizontal="center" vertical="center" wrapText="1"/>
    </xf>
    <xf numFmtId="0" fontId="11" fillId="0" borderId="0" xfId="0" applyFont="1"/>
    <xf numFmtId="9" fontId="5" fillId="2" borderId="0" xfId="0" applyNumberFormat="1" applyFont="1" applyFill="1" applyBorder="1" applyAlignment="1">
      <alignment vertical="center"/>
    </xf>
    <xf numFmtId="0" fontId="37" fillId="0" borderId="0" xfId="0" applyFont="1"/>
    <xf numFmtId="0" fontId="12" fillId="2" borderId="66" xfId="0" applyFont="1" applyFill="1" applyBorder="1" applyAlignment="1">
      <alignment horizontal="left" vertical="center" wrapText="1"/>
    </xf>
    <xf numFmtId="0" fontId="37" fillId="0" borderId="0" xfId="0" applyFont="1" applyAlignment="1">
      <alignment vertical="center"/>
    </xf>
    <xf numFmtId="0" fontId="37" fillId="0" borderId="1" xfId="0" applyFont="1" applyBorder="1" applyAlignment="1">
      <alignment horizontal="right" vertical="center"/>
    </xf>
    <xf numFmtId="0" fontId="9" fillId="0" borderId="1" xfId="0" applyFont="1" applyBorder="1" applyAlignment="1">
      <alignment horizontal="right" vertical="center"/>
    </xf>
    <xf numFmtId="0" fontId="12" fillId="2" borderId="68" xfId="0" applyFont="1" applyFill="1" applyBorder="1" applyAlignment="1">
      <alignment vertical="center" wrapText="1"/>
    </xf>
    <xf numFmtId="0" fontId="0" fillId="0" borderId="0" xfId="0" applyBorder="1"/>
    <xf numFmtId="0" fontId="0" fillId="0" borderId="14" xfId="0" applyBorder="1" applyAlignment="1"/>
    <xf numFmtId="0" fontId="4" fillId="0" borderId="14" xfId="0" applyFont="1" applyBorder="1"/>
    <xf numFmtId="0" fontId="0" fillId="7" borderId="14" xfId="0" applyFill="1" applyBorder="1"/>
    <xf numFmtId="0" fontId="42" fillId="0" borderId="0" xfId="0" applyFont="1"/>
    <xf numFmtId="0" fontId="0" fillId="0" borderId="79" xfId="0" applyBorder="1"/>
    <xf numFmtId="0" fontId="41" fillId="2" borderId="0" xfId="0" applyFont="1" applyFill="1" applyBorder="1" applyAlignment="1">
      <alignment vertical="center" wrapText="1"/>
    </xf>
    <xf numFmtId="0" fontId="5"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41" fillId="2" borderId="66" xfId="0" applyFont="1" applyFill="1" applyBorder="1" applyAlignment="1">
      <alignment horizontal="left" vertical="center" wrapText="1"/>
    </xf>
    <xf numFmtId="0" fontId="41" fillId="2" borderId="70" xfId="0" applyFont="1" applyFill="1" applyBorder="1" applyAlignment="1">
      <alignment horizontal="left" vertical="center" wrapText="1"/>
    </xf>
    <xf numFmtId="0" fontId="5" fillId="2" borderId="0" xfId="0" applyFont="1" applyFill="1" applyBorder="1" applyAlignment="1">
      <alignment horizontal="left" vertical="center"/>
    </xf>
    <xf numFmtId="9" fontId="25" fillId="2" borderId="0" xfId="2" applyFont="1" applyFill="1" applyBorder="1" applyAlignment="1">
      <alignment horizontal="center" vertical="center"/>
    </xf>
    <xf numFmtId="0" fontId="41" fillId="2" borderId="0" xfId="0" applyFont="1" applyFill="1" applyBorder="1" applyAlignment="1">
      <alignment horizontal="left" vertical="center" wrapText="1"/>
    </xf>
    <xf numFmtId="0" fontId="41" fillId="7" borderId="68" xfId="0" applyFont="1" applyFill="1" applyBorder="1" applyAlignment="1">
      <alignment wrapText="1"/>
    </xf>
    <xf numFmtId="0" fontId="0" fillId="0" borderId="12" xfId="0" applyBorder="1"/>
    <xf numFmtId="0" fontId="11" fillId="0" borderId="1" xfId="0" applyFont="1" applyBorder="1" applyAlignment="1">
      <alignment horizontal="center" vertical="center"/>
    </xf>
    <xf numFmtId="0" fontId="11" fillId="0" borderId="8" xfId="0" applyFont="1" applyBorder="1" applyAlignment="1">
      <alignment horizontal="center" vertical="center"/>
    </xf>
    <xf numFmtId="49" fontId="11" fillId="2" borderId="75" xfId="0" applyNumberFormat="1" applyFont="1" applyFill="1" applyBorder="1" applyAlignment="1">
      <alignment horizontal="center" vertical="center" wrapText="1"/>
    </xf>
    <xf numFmtId="49" fontId="11" fillId="2" borderId="83" xfId="0" applyNumberFormat="1" applyFont="1" applyFill="1" applyBorder="1" applyAlignment="1">
      <alignment horizontal="center" vertical="center" wrapText="1"/>
    </xf>
    <xf numFmtId="49" fontId="11" fillId="2" borderId="83" xfId="0" quotePrefix="1" applyNumberFormat="1" applyFont="1" applyFill="1" applyBorder="1" applyAlignment="1">
      <alignment horizontal="center" vertical="center" wrapText="1"/>
    </xf>
    <xf numFmtId="49" fontId="11" fillId="2" borderId="84" xfId="0" applyNumberFormat="1" applyFont="1" applyFill="1" applyBorder="1" applyAlignment="1">
      <alignment horizontal="center" vertical="center" wrapText="1"/>
    </xf>
    <xf numFmtId="0" fontId="41" fillId="2" borderId="85" xfId="0" applyFont="1" applyFill="1" applyBorder="1" applyAlignment="1">
      <alignment horizontal="left" vertical="center" wrapText="1"/>
    </xf>
    <xf numFmtId="0" fontId="12" fillId="2" borderId="85" xfId="0" applyFont="1" applyFill="1" applyBorder="1" applyAlignment="1">
      <alignment horizontal="left" vertical="center" wrapText="1"/>
    </xf>
    <xf numFmtId="0" fontId="12" fillId="2" borderId="80" xfId="0" applyNumberFormat="1" applyFont="1" applyFill="1" applyBorder="1" applyAlignment="1">
      <alignment horizontal="center" vertical="center" wrapText="1"/>
    </xf>
    <xf numFmtId="0" fontId="25" fillId="2" borderId="2" xfId="0" applyFont="1" applyFill="1" applyBorder="1" applyAlignment="1">
      <alignment horizontal="center" vertical="center"/>
    </xf>
    <xf numFmtId="0" fontId="25" fillId="2" borderId="52" xfId="0" applyFont="1" applyFill="1" applyBorder="1" applyAlignment="1">
      <alignment horizontal="center" vertical="center"/>
    </xf>
    <xf numFmtId="0" fontId="5" fillId="2" borderId="0" xfId="0" applyFont="1" applyFill="1" applyBorder="1" applyAlignment="1">
      <alignment vertical="center" wrapText="1"/>
    </xf>
    <xf numFmtId="0" fontId="5" fillId="2" borderId="86" xfId="0" applyFont="1" applyFill="1" applyBorder="1" applyAlignment="1">
      <alignment horizontal="center" vertical="center" wrapText="1"/>
    </xf>
    <xf numFmtId="49" fontId="5" fillId="2" borderId="86" xfId="0" applyNumberFormat="1" applyFont="1" applyFill="1" applyBorder="1" applyAlignment="1">
      <alignment vertical="center"/>
    </xf>
    <xf numFmtId="0" fontId="5" fillId="2" borderId="87" xfId="0" applyFont="1" applyFill="1" applyBorder="1" applyAlignment="1">
      <alignment vertical="center"/>
    </xf>
    <xf numFmtId="0" fontId="5" fillId="2" borderId="62" xfId="0" applyFont="1" applyFill="1" applyBorder="1" applyAlignment="1">
      <alignment horizontal="center" vertical="center" wrapText="1"/>
    </xf>
    <xf numFmtId="0" fontId="5" fillId="2" borderId="62" xfId="0" applyFont="1" applyFill="1" applyBorder="1" applyAlignment="1">
      <alignment vertical="center"/>
    </xf>
    <xf numFmtId="0" fontId="5" fillId="2" borderId="88" xfId="0" applyFont="1" applyFill="1" applyBorder="1" applyAlignment="1">
      <alignment vertical="center"/>
    </xf>
    <xf numFmtId="0" fontId="5" fillId="2" borderId="89" xfId="0" applyFont="1" applyFill="1" applyBorder="1" applyAlignment="1">
      <alignment vertical="center"/>
    </xf>
    <xf numFmtId="0" fontId="5" fillId="2" borderId="62" xfId="0" applyFont="1" applyFill="1" applyBorder="1" applyAlignment="1">
      <alignment horizontal="left" vertical="center"/>
    </xf>
    <xf numFmtId="0" fontId="5" fillId="2" borderId="57" xfId="0" applyFont="1" applyFill="1" applyBorder="1" applyAlignment="1">
      <alignment horizontal="left" vertical="center" wrapText="1"/>
    </xf>
    <xf numFmtId="0" fontId="5" fillId="2" borderId="62" xfId="0" applyFont="1" applyFill="1" applyBorder="1" applyAlignment="1">
      <alignment horizontal="left" vertical="center" wrapText="1"/>
    </xf>
    <xf numFmtId="49" fontId="5" fillId="2" borderId="62" xfId="0" applyNumberFormat="1" applyFont="1" applyFill="1" applyBorder="1" applyAlignment="1">
      <alignment vertical="center"/>
    </xf>
    <xf numFmtId="49" fontId="5" fillId="2" borderId="0" xfId="0" applyNumberFormat="1" applyFont="1" applyFill="1" applyBorder="1" applyAlignment="1">
      <alignment vertical="center"/>
    </xf>
    <xf numFmtId="0" fontId="5" fillId="2" borderId="0" xfId="0" applyFont="1" applyFill="1" applyBorder="1" applyAlignment="1">
      <alignment horizontal="left" vertical="top"/>
    </xf>
    <xf numFmtId="0" fontId="0" fillId="0" borderId="0" xfId="0" applyBorder="1" applyAlignment="1">
      <alignment horizontal="left" vertical="center" wrapText="1"/>
    </xf>
    <xf numFmtId="9" fontId="25" fillId="2" borderId="27" xfId="2" applyFont="1" applyFill="1" applyBorder="1" applyAlignment="1">
      <alignment horizontal="center" vertical="center"/>
    </xf>
    <xf numFmtId="9" fontId="25" fillId="2" borderId="27" xfId="2" applyFont="1" applyFill="1" applyBorder="1" applyAlignment="1">
      <alignment vertical="center"/>
    </xf>
    <xf numFmtId="9" fontId="5" fillId="2" borderId="0" xfId="0" quotePrefix="1" applyNumberFormat="1" applyFont="1" applyFill="1" applyBorder="1" applyAlignment="1">
      <alignment vertical="center"/>
    </xf>
    <xf numFmtId="0" fontId="41" fillId="2" borderId="69" xfId="0" applyFont="1" applyFill="1" applyBorder="1" applyAlignment="1">
      <alignment horizontal="left" vertical="center" wrapText="1"/>
    </xf>
    <xf numFmtId="0" fontId="12" fillId="2" borderId="71" xfId="0" applyFont="1" applyFill="1" applyBorder="1" applyAlignment="1">
      <alignment vertical="center" wrapText="1"/>
    </xf>
    <xf numFmtId="0" fontId="12" fillId="2" borderId="71" xfId="0" applyNumberFormat="1" applyFont="1" applyFill="1" applyBorder="1" applyAlignment="1">
      <alignment horizontal="center" vertical="center" wrapText="1"/>
    </xf>
    <xf numFmtId="49" fontId="11" fillId="2" borderId="90"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41" fillId="2" borderId="1" xfId="0" applyFont="1" applyFill="1" applyBorder="1" applyAlignment="1">
      <alignment horizontal="left" vertical="center" wrapText="1"/>
    </xf>
    <xf numFmtId="0" fontId="12" fillId="2" borderId="71" xfId="0" applyFont="1" applyFill="1" applyBorder="1" applyAlignment="1">
      <alignment horizontal="left" vertical="center" wrapText="1"/>
    </xf>
    <xf numFmtId="0" fontId="41" fillId="2" borderId="70" xfId="0" applyFont="1" applyFill="1" applyBorder="1" applyAlignment="1">
      <alignment horizontal="left" vertical="center" wrapText="1"/>
    </xf>
    <xf numFmtId="0" fontId="41" fillId="2" borderId="66" xfId="0" applyFont="1" applyFill="1" applyBorder="1" applyAlignment="1">
      <alignment horizontal="left" vertical="center" wrapText="1"/>
    </xf>
    <xf numFmtId="0" fontId="5" fillId="7" borderId="0" xfId="0" applyFont="1" applyFill="1" applyBorder="1"/>
    <xf numFmtId="0" fontId="34" fillId="7" borderId="0" xfId="0" applyFont="1" applyFill="1" applyBorder="1"/>
    <xf numFmtId="0" fontId="5" fillId="7" borderId="52" xfId="0" applyFont="1" applyFill="1" applyBorder="1" applyAlignment="1">
      <alignment horizontal="left"/>
    </xf>
    <xf numFmtId="0" fontId="5" fillId="7" borderId="52" xfId="0" applyFont="1" applyFill="1" applyBorder="1"/>
    <xf numFmtId="0" fontId="34" fillId="7" borderId="52" xfId="0" applyFont="1" applyFill="1" applyBorder="1" applyAlignment="1">
      <alignment horizontal="left"/>
    </xf>
    <xf numFmtId="0" fontId="41" fillId="2" borderId="66" xfId="0" applyFont="1" applyFill="1" applyBorder="1" applyAlignment="1">
      <alignment horizontal="left" vertical="center" wrapText="1"/>
    </xf>
    <xf numFmtId="0" fontId="41" fillId="2" borderId="70" xfId="0" applyFont="1" applyFill="1" applyBorder="1" applyAlignment="1">
      <alignment horizontal="left" vertical="center" wrapText="1"/>
    </xf>
    <xf numFmtId="0" fontId="41" fillId="0" borderId="0" xfId="0" applyFont="1" applyBorder="1" applyAlignment="1">
      <alignment horizontal="left" vertical="center" wrapText="1"/>
    </xf>
    <xf numFmtId="49" fontId="11" fillId="2" borderId="95" xfId="0" applyNumberFormat="1" applyFont="1" applyFill="1" applyBorder="1" applyAlignment="1">
      <alignment horizontal="center" vertical="center" wrapText="1"/>
    </xf>
    <xf numFmtId="0" fontId="12" fillId="2" borderId="72" xfId="0" applyNumberFormat="1" applyFont="1" applyFill="1" applyBorder="1" applyAlignment="1">
      <alignment horizontal="center" vertical="center" wrapText="1"/>
    </xf>
    <xf numFmtId="0" fontId="12" fillId="2" borderId="85" xfId="0" applyNumberFormat="1" applyFont="1" applyFill="1" applyBorder="1" applyAlignment="1">
      <alignment horizontal="center" vertical="center" wrapText="1"/>
    </xf>
    <xf numFmtId="0" fontId="41" fillId="2" borderId="96" xfId="0" applyFont="1" applyFill="1" applyBorder="1" applyAlignment="1">
      <alignment horizontal="left" vertical="center" wrapText="1"/>
    </xf>
    <xf numFmtId="0" fontId="12" fillId="2" borderId="70" xfId="0" applyFont="1" applyFill="1" applyBorder="1" applyAlignment="1">
      <alignment horizontal="left" vertical="center" wrapText="1"/>
    </xf>
    <xf numFmtId="0" fontId="5" fillId="2" borderId="97" xfId="0" applyFont="1" applyFill="1" applyBorder="1" applyAlignment="1">
      <alignment horizontal="center" vertical="center" wrapText="1"/>
    </xf>
    <xf numFmtId="0" fontId="5" fillId="2" borderId="98" xfId="0" applyFont="1" applyFill="1" applyBorder="1" applyAlignment="1">
      <alignment vertical="center"/>
    </xf>
    <xf numFmtId="0" fontId="5" fillId="2" borderId="97" xfId="0" applyFont="1" applyFill="1" applyBorder="1" applyAlignment="1">
      <alignment horizontal="left" vertical="center"/>
    </xf>
    <xf numFmtId="49" fontId="23" fillId="2" borderId="0" xfId="0" applyNumberFormat="1" applyFont="1" applyFill="1" applyBorder="1" applyAlignment="1">
      <alignment horizontal="center" vertical="center"/>
    </xf>
    <xf numFmtId="14" fontId="5" fillId="0" borderId="0" xfId="0" applyNumberFormat="1" applyFont="1"/>
    <xf numFmtId="14" fontId="0" fillId="0" borderId="0" xfId="0" applyNumberFormat="1"/>
    <xf numFmtId="0" fontId="41" fillId="0" borderId="2" xfId="0" applyFont="1" applyBorder="1" applyAlignment="1">
      <alignment horizontal="left" vertical="center"/>
    </xf>
    <xf numFmtId="0" fontId="41" fillId="0" borderId="2" xfId="0" applyFont="1" applyFill="1" applyBorder="1" applyAlignment="1" applyProtection="1">
      <alignment horizontal="left" vertical="center"/>
    </xf>
    <xf numFmtId="0" fontId="41" fillId="0" borderId="66" xfId="0" applyFont="1" applyBorder="1" applyAlignment="1" applyProtection="1">
      <alignment horizontal="center" vertical="center" wrapText="1"/>
      <protection locked="0"/>
    </xf>
    <xf numFmtId="0" fontId="41" fillId="0" borderId="0" xfId="0" applyFont="1" applyAlignment="1">
      <alignment horizontal="center"/>
    </xf>
    <xf numFmtId="0" fontId="41" fillId="0" borderId="66" xfId="0" applyFont="1" applyBorder="1" applyAlignment="1" applyProtection="1">
      <alignment horizontal="center" vertical="center"/>
      <protection locked="0"/>
    </xf>
    <xf numFmtId="0" fontId="41" fillId="0" borderId="82" xfId="0" applyFont="1" applyBorder="1" applyAlignment="1" applyProtection="1">
      <alignment horizontal="center" vertical="center"/>
      <protection locked="0"/>
    </xf>
    <xf numFmtId="0" fontId="41" fillId="0" borderId="66" xfId="0" quotePrefix="1" applyFont="1" applyBorder="1" applyAlignment="1" applyProtection="1">
      <alignment horizontal="center" vertical="center"/>
      <protection locked="0"/>
    </xf>
    <xf numFmtId="0" fontId="41" fillId="0" borderId="69" xfId="0" applyFont="1" applyBorder="1" applyAlignment="1" applyProtection="1">
      <alignment horizontal="center" vertical="center"/>
      <protection locked="0"/>
    </xf>
    <xf numFmtId="0" fontId="41" fillId="0" borderId="93"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36" fillId="8" borderId="1" xfId="0" applyFont="1" applyFill="1" applyBorder="1" applyAlignment="1">
      <alignment horizontal="center" vertical="center" wrapText="1"/>
    </xf>
    <xf numFmtId="0" fontId="40" fillId="8" borderId="1" xfId="0" applyFont="1" applyFill="1" applyBorder="1" applyAlignment="1">
      <alignment horizontal="center" vertical="center" wrapText="1"/>
    </xf>
    <xf numFmtId="0" fontId="36" fillId="8" borderId="1" xfId="0" applyFont="1" applyFill="1" applyBorder="1" applyAlignment="1">
      <alignment vertical="center" wrapText="1"/>
    </xf>
    <xf numFmtId="0" fontId="40" fillId="8" borderId="2" xfId="0" applyFont="1" applyFill="1" applyBorder="1" applyAlignment="1">
      <alignment horizontal="center" vertical="center" wrapText="1"/>
    </xf>
    <xf numFmtId="0" fontId="36" fillId="8" borderId="1"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8" xfId="0" applyFont="1" applyFill="1" applyBorder="1" applyAlignment="1">
      <alignment horizontal="center" vertical="center"/>
    </xf>
    <xf numFmtId="0" fontId="0" fillId="0" borderId="0" xfId="0" applyAlignment="1">
      <alignment horizontal="center" vertical="top"/>
    </xf>
    <xf numFmtId="0" fontId="0" fillId="0" borderId="5" xfId="0" applyBorder="1" applyAlignment="1">
      <alignment horizontal="center" vertical="top"/>
    </xf>
    <xf numFmtId="0" fontId="5" fillId="2" borderId="21" xfId="0" applyFont="1" applyFill="1" applyBorder="1" applyAlignment="1">
      <alignment horizontal="center" vertical="top"/>
    </xf>
    <xf numFmtId="0" fontId="5" fillId="2" borderId="23" xfId="0" applyFont="1" applyFill="1" applyBorder="1" applyAlignment="1">
      <alignment horizontal="center" vertical="top"/>
    </xf>
    <xf numFmtId="0" fontId="16" fillId="2" borderId="24" xfId="0" applyFont="1" applyFill="1" applyBorder="1" applyAlignment="1">
      <alignment horizontal="center" vertical="top"/>
    </xf>
    <xf numFmtId="0" fontId="13" fillId="2" borderId="21" xfId="0" applyFont="1" applyFill="1" applyBorder="1" applyAlignment="1">
      <alignment horizontal="center" vertical="top"/>
    </xf>
    <xf numFmtId="0" fontId="5" fillId="0" borderId="0" xfId="0" applyFont="1" applyAlignment="1">
      <alignment horizontal="center" vertical="top"/>
    </xf>
    <xf numFmtId="0" fontId="3" fillId="0" borderId="0" xfId="0" applyFont="1" applyAlignment="1">
      <alignment horizontal="left" vertical="top" wrapText="1"/>
    </xf>
    <xf numFmtId="0" fontId="0" fillId="0" borderId="0" xfId="0" applyNumberFormat="1" applyAlignment="1">
      <alignment wrapText="1"/>
    </xf>
    <xf numFmtId="0" fontId="12"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3" fillId="0" borderId="46" xfId="4" applyBorder="1" applyProtection="1"/>
    <xf numFmtId="0" fontId="3" fillId="0" borderId="99" xfId="4" applyBorder="1" applyProtection="1"/>
    <xf numFmtId="0" fontId="37" fillId="0" borderId="43" xfId="4" applyFont="1" applyBorder="1" applyProtection="1"/>
    <xf numFmtId="0" fontId="37" fillId="0" borderId="36" xfId="4" applyFont="1" applyBorder="1" applyProtection="1"/>
    <xf numFmtId="0" fontId="37" fillId="0" borderId="0" xfId="4" applyFont="1" applyProtection="1">
      <protection locked="0"/>
    </xf>
    <xf numFmtId="0" fontId="11" fillId="0" borderId="0" xfId="4" applyFont="1" applyProtection="1">
      <protection locked="0"/>
    </xf>
    <xf numFmtId="0" fontId="11" fillId="0" borderId="1" xfId="4" applyFont="1" applyBorder="1" applyAlignment="1" applyProtection="1">
      <alignment horizontal="right"/>
    </xf>
    <xf numFmtId="0" fontId="10" fillId="0" borderId="44" xfId="4" applyFont="1" applyBorder="1" applyAlignment="1" applyProtection="1">
      <alignment vertical="center" wrapText="1"/>
    </xf>
    <xf numFmtId="0" fontId="10" fillId="0" borderId="26" xfId="4" applyFont="1" applyBorder="1" applyAlignment="1" applyProtection="1">
      <alignment vertical="center" wrapText="1"/>
    </xf>
    <xf numFmtId="164" fontId="46" fillId="0" borderId="26" xfId="6" applyNumberFormat="1" applyFont="1" applyBorder="1" applyAlignment="1" applyProtection="1">
      <alignment horizontal="center" vertical="center"/>
    </xf>
    <xf numFmtId="0" fontId="46" fillId="0" borderId="26" xfId="4" applyFont="1" applyBorder="1" applyAlignment="1" applyProtection="1">
      <alignment horizontal="center" vertical="center"/>
    </xf>
    <xf numFmtId="0" fontId="46" fillId="0" borderId="45" xfId="4" applyFont="1" applyBorder="1" applyAlignment="1" applyProtection="1">
      <alignment horizontal="center" vertical="center"/>
    </xf>
    <xf numFmtId="0" fontId="53" fillId="0" borderId="0" xfId="4" applyFont="1"/>
    <xf numFmtId="0" fontId="7" fillId="0" borderId="0" xfId="4" applyFont="1" applyAlignment="1">
      <alignment horizontal="center"/>
    </xf>
    <xf numFmtId="0" fontId="53" fillId="0" borderId="0" xfId="4" applyFont="1" applyAlignment="1">
      <alignment horizontal="right" vertical="center" wrapText="1"/>
    </xf>
    <xf numFmtId="0" fontId="53" fillId="0" borderId="0" xfId="4" applyFont="1" applyFill="1" applyAlignment="1">
      <alignment horizontal="right" vertical="center"/>
    </xf>
    <xf numFmtId="0" fontId="7" fillId="0" borderId="0" xfId="4" applyFont="1" applyAlignment="1">
      <alignment horizontal="right" vertical="center"/>
    </xf>
    <xf numFmtId="0" fontId="53" fillId="0" borderId="0" xfId="4" applyFont="1" applyFill="1" applyAlignment="1">
      <alignment horizontal="center"/>
    </xf>
    <xf numFmtId="0" fontId="53" fillId="0" borderId="0" xfId="4" applyFont="1" applyFill="1" applyAlignment="1">
      <alignment horizontal="center" vertical="center"/>
    </xf>
    <xf numFmtId="0" fontId="53" fillId="0" borderId="0" xfId="4" applyFont="1" applyBorder="1" applyAlignment="1">
      <alignment horizontal="right" vertical="center" wrapText="1"/>
    </xf>
    <xf numFmtId="0" fontId="53" fillId="0" borderId="16" xfId="4" applyFont="1" applyBorder="1" applyAlignment="1">
      <alignment vertical="center" wrapText="1"/>
    </xf>
    <xf numFmtId="0" fontId="53" fillId="0" borderId="16" xfId="4" applyFont="1" applyBorder="1" applyAlignment="1">
      <alignment vertical="center"/>
    </xf>
    <xf numFmtId="0" fontId="53" fillId="0" borderId="0" xfId="4" applyFont="1" applyFill="1"/>
    <xf numFmtId="0" fontId="53" fillId="0" borderId="11" xfId="4" applyFont="1" applyFill="1" applyBorder="1" applyAlignment="1"/>
    <xf numFmtId="0" fontId="53" fillId="0" borderId="15" xfId="4" applyFont="1" applyFill="1" applyBorder="1" applyAlignment="1"/>
    <xf numFmtId="0" fontId="53" fillId="0" borderId="8" xfId="4" applyFont="1" applyFill="1" applyBorder="1" applyAlignment="1">
      <alignment horizontal="center" vertical="center" wrapText="1"/>
    </xf>
    <xf numFmtId="0" fontId="53" fillId="0" borderId="52" xfId="4" applyFont="1" applyFill="1" applyBorder="1"/>
    <xf numFmtId="0" fontId="53" fillId="0" borderId="0" xfId="4" applyFont="1" applyFill="1" applyBorder="1"/>
    <xf numFmtId="0" fontId="53" fillId="0" borderId="14" xfId="4" applyFont="1" applyFill="1" applyBorder="1"/>
    <xf numFmtId="0" fontId="53" fillId="0" borderId="16" xfId="4" applyFont="1" applyFill="1" applyBorder="1" applyAlignment="1"/>
    <xf numFmtId="0" fontId="53" fillId="0" borderId="2" xfId="4" applyFont="1" applyFill="1" applyBorder="1"/>
    <xf numFmtId="0" fontId="53" fillId="0" borderId="10" xfId="4" applyFont="1" applyFill="1" applyBorder="1"/>
    <xf numFmtId="0" fontId="53" fillId="0" borderId="0" xfId="4" applyFont="1" applyAlignment="1">
      <alignment horizontal="right" wrapText="1"/>
    </xf>
    <xf numFmtId="0" fontId="53" fillId="0" borderId="0" xfId="4" applyFont="1" applyAlignment="1">
      <alignment horizontal="right"/>
    </xf>
    <xf numFmtId="0" fontId="53" fillId="0" borderId="0" xfId="4" applyFont="1" applyAlignment="1">
      <alignment horizontal="right" vertical="center"/>
    </xf>
    <xf numFmtId="0" fontId="53" fillId="0" borderId="0" xfId="4" applyFont="1" applyAlignment="1">
      <alignment horizontal="center"/>
    </xf>
    <xf numFmtId="0" fontId="53" fillId="0" borderId="0" xfId="4" applyFont="1" applyAlignment="1">
      <alignment horizontal="center" vertical="center"/>
    </xf>
    <xf numFmtId="0" fontId="53" fillId="11" borderId="11" xfId="4" applyFont="1" applyFill="1" applyBorder="1" applyAlignment="1"/>
    <xf numFmtId="0" fontId="53" fillId="11" borderId="15" xfId="4" applyFont="1" applyFill="1" applyBorder="1" applyAlignment="1"/>
    <xf numFmtId="0" fontId="53" fillId="11" borderId="8" xfId="4" applyFont="1" applyFill="1" applyBorder="1" applyAlignment="1">
      <alignment horizontal="center" vertical="center" wrapText="1"/>
    </xf>
    <xf numFmtId="165" fontId="53" fillId="11" borderId="48" xfId="4" applyNumberFormat="1" applyFont="1" applyFill="1" applyBorder="1" applyAlignment="1">
      <alignment horizontal="center" vertical="top" shrinkToFit="1"/>
    </xf>
    <xf numFmtId="165" fontId="53" fillId="11" borderId="1" xfId="4" applyNumberFormat="1" applyFont="1" applyFill="1" applyBorder="1" applyAlignment="1">
      <alignment horizontal="center" vertical="top" shrinkToFit="1"/>
    </xf>
    <xf numFmtId="0" fontId="53" fillId="11" borderId="52" xfId="4" applyFont="1" applyFill="1" applyBorder="1"/>
    <xf numFmtId="0" fontId="53" fillId="11" borderId="0" xfId="4" applyFont="1" applyFill="1" applyBorder="1"/>
    <xf numFmtId="0" fontId="53" fillId="11" borderId="14" xfId="4" applyFont="1" applyFill="1" applyBorder="1"/>
    <xf numFmtId="0" fontId="53" fillId="11" borderId="16" xfId="4" applyFont="1" applyFill="1" applyBorder="1" applyAlignment="1"/>
    <xf numFmtId="0" fontId="53" fillId="11" borderId="2" xfId="4" applyFont="1" applyFill="1" applyBorder="1"/>
    <xf numFmtId="0" fontId="53" fillId="11" borderId="10" xfId="4" applyFont="1" applyFill="1" applyBorder="1"/>
    <xf numFmtId="0" fontId="53" fillId="11" borderId="1" xfId="4" applyFont="1" applyFill="1" applyBorder="1" applyAlignment="1">
      <alignment vertical="top" shrinkToFit="1"/>
    </xf>
    <xf numFmtId="165" fontId="53" fillId="11" borderId="15" xfId="4" applyNumberFormat="1" applyFont="1" applyFill="1" applyBorder="1" applyAlignment="1">
      <alignment horizontal="center" vertical="top" shrinkToFit="1"/>
    </xf>
    <xf numFmtId="165" fontId="53" fillId="11" borderId="17" xfId="4" applyNumberFormat="1" applyFont="1" applyFill="1" applyBorder="1" applyAlignment="1">
      <alignment horizontal="center" vertical="top" shrinkToFit="1"/>
    </xf>
    <xf numFmtId="14" fontId="41" fillId="0" borderId="2" xfId="0" applyNumberFormat="1" applyFont="1" applyBorder="1" applyAlignment="1">
      <alignment horizontal="left" vertical="center"/>
    </xf>
    <xf numFmtId="0" fontId="26" fillId="0" borderId="0" xfId="0" applyFont="1" applyAlignment="1">
      <alignment horizontal="left" vertical="top"/>
    </xf>
    <xf numFmtId="9" fontId="12" fillId="2" borderId="0" xfId="0" applyNumberFormat="1" applyFont="1" applyFill="1" applyBorder="1" applyAlignment="1">
      <alignment horizontal="center" vertical="center"/>
    </xf>
    <xf numFmtId="0" fontId="12" fillId="7" borderId="5" xfId="0" applyFont="1" applyFill="1" applyBorder="1" applyAlignment="1">
      <alignment vertical="center"/>
    </xf>
    <xf numFmtId="0" fontId="56" fillId="7" borderId="2" xfId="0" applyFont="1" applyFill="1" applyBorder="1" applyAlignment="1">
      <alignment horizontal="left" vertical="top"/>
    </xf>
    <xf numFmtId="0" fontId="55" fillId="7" borderId="2" xfId="0" applyFont="1" applyFill="1" applyBorder="1" applyAlignment="1">
      <alignment horizontal="left" vertical="top"/>
    </xf>
    <xf numFmtId="0" fontId="55" fillId="2" borderId="2" xfId="0" applyFont="1" applyFill="1" applyBorder="1" applyAlignment="1">
      <alignment horizontal="left" vertical="top"/>
    </xf>
    <xf numFmtId="0" fontId="53" fillId="0" borderId="1" xfId="4" applyFont="1" applyFill="1" applyBorder="1" applyAlignment="1" applyProtection="1">
      <alignment horizontal="center" vertical="center"/>
      <protection locked="0"/>
    </xf>
    <xf numFmtId="0" fontId="53" fillId="0" borderId="1" xfId="4" applyFont="1" applyFill="1" applyBorder="1" applyAlignment="1" applyProtection="1">
      <alignment horizontal="center" vertical="center" shrinkToFit="1"/>
      <protection locked="0"/>
    </xf>
    <xf numFmtId="165" fontId="53" fillId="0" borderId="1" xfId="4" applyNumberFormat="1" applyFont="1" applyFill="1" applyBorder="1" applyAlignment="1" applyProtection="1">
      <alignment horizontal="center" vertical="center" shrinkToFit="1"/>
      <protection locked="0"/>
    </xf>
    <xf numFmtId="165" fontId="53" fillId="0" borderId="1" xfId="4" applyNumberFormat="1" applyFont="1" applyFill="1" applyBorder="1" applyAlignment="1" applyProtection="1">
      <alignment horizontal="center" vertical="top" shrinkToFit="1"/>
      <protection locked="0"/>
    </xf>
    <xf numFmtId="165" fontId="53" fillId="0" borderId="48" xfId="4" applyNumberFormat="1" applyFont="1" applyFill="1" applyBorder="1" applyAlignment="1" applyProtection="1">
      <alignment horizontal="center" vertical="top" shrinkToFit="1"/>
      <protection locked="0"/>
    </xf>
    <xf numFmtId="0" fontId="53" fillId="0" borderId="1" xfId="4" applyFont="1" applyFill="1" applyBorder="1" applyAlignment="1" applyProtection="1">
      <alignment vertical="top" shrinkToFit="1"/>
      <protection locked="0"/>
    </xf>
    <xf numFmtId="0" fontId="53" fillId="0" borderId="0" xfId="4" applyFont="1" applyFill="1" applyBorder="1" applyProtection="1">
      <protection locked="0"/>
    </xf>
    <xf numFmtId="0" fontId="3" fillId="0" borderId="0" xfId="0" applyFont="1" applyAlignment="1">
      <alignment horizontal="center" wrapText="1"/>
    </xf>
    <xf numFmtId="14" fontId="0" fillId="0" borderId="0" xfId="0" applyNumberFormat="1" applyAlignment="1">
      <alignment horizontal="center" vertical="center"/>
    </xf>
    <xf numFmtId="165" fontId="53" fillId="12" borderId="1" xfId="4" applyNumberFormat="1" applyFont="1" applyFill="1" applyBorder="1" applyAlignment="1">
      <alignment horizontal="center" vertical="center" shrinkToFit="1"/>
    </xf>
    <xf numFmtId="0" fontId="53" fillId="12" borderId="1" xfId="4" applyFont="1" applyFill="1" applyBorder="1" applyAlignment="1">
      <alignment horizontal="center" vertical="center"/>
    </xf>
    <xf numFmtId="0" fontId="53" fillId="12" borderId="1" xfId="4" applyFont="1" applyFill="1" applyBorder="1" applyAlignment="1">
      <alignment horizontal="center" vertical="center" shrinkToFit="1"/>
    </xf>
    <xf numFmtId="0" fontId="3" fillId="0" borderId="11" xfId="4" applyBorder="1" applyProtection="1"/>
    <xf numFmtId="0" fontId="3" fillId="0" borderId="12" xfId="4" applyBorder="1" applyProtection="1"/>
    <xf numFmtId="0" fontId="3" fillId="0" borderId="13" xfId="4" applyBorder="1" applyProtection="1"/>
    <xf numFmtId="0" fontId="37" fillId="0" borderId="52" xfId="4" applyFont="1" applyBorder="1" applyProtection="1"/>
    <xf numFmtId="0" fontId="37" fillId="0" borderId="0" xfId="4" applyFont="1" applyBorder="1" applyProtection="1"/>
    <xf numFmtId="0" fontId="37" fillId="0" borderId="14" xfId="4" applyFont="1" applyBorder="1" applyProtection="1"/>
    <xf numFmtId="0" fontId="37" fillId="0" borderId="0" xfId="4" applyFont="1" applyBorder="1" applyAlignment="1" applyProtection="1">
      <alignment horizontal="center" vertical="center"/>
    </xf>
    <xf numFmtId="0" fontId="37" fillId="7" borderId="26" xfId="4" applyFont="1" applyFill="1" applyBorder="1" applyAlignment="1" applyProtection="1"/>
    <xf numFmtId="0" fontId="37" fillId="7" borderId="113" xfId="4" applyFont="1" applyFill="1" applyBorder="1" applyAlignment="1" applyProtection="1"/>
    <xf numFmtId="0" fontId="11" fillId="0" borderId="1" xfId="4" applyFont="1" applyBorder="1" applyAlignment="1" applyProtection="1">
      <alignment horizontal="right" vertical="center"/>
    </xf>
    <xf numFmtId="0" fontId="11" fillId="0" borderId="52" xfId="4" applyFont="1" applyBorder="1" applyAlignment="1" applyProtection="1">
      <alignment horizontal="right" vertical="center"/>
    </xf>
    <xf numFmtId="0" fontId="11" fillId="0" borderId="0" xfId="4" applyFont="1" applyBorder="1" applyAlignment="1" applyProtection="1">
      <alignment horizontal="right" vertical="center"/>
    </xf>
    <xf numFmtId="0" fontId="11" fillId="7" borderId="0" xfId="4" applyFont="1" applyFill="1" applyBorder="1" applyAlignment="1" applyProtection="1">
      <alignment horizontal="center"/>
    </xf>
    <xf numFmtId="0" fontId="11" fillId="7" borderId="0" xfId="4" applyFont="1" applyFill="1" applyBorder="1" applyAlignment="1" applyProtection="1">
      <alignment horizontal="right" vertical="center"/>
    </xf>
    <xf numFmtId="0" fontId="11" fillId="7" borderId="14" xfId="4" applyFont="1" applyFill="1" applyBorder="1" applyAlignment="1" applyProtection="1"/>
    <xf numFmtId="0" fontId="3" fillId="0" borderId="112" xfId="4" applyBorder="1" applyProtection="1"/>
    <xf numFmtId="0" fontId="3" fillId="0" borderId="26" xfId="4" applyBorder="1" applyProtection="1"/>
    <xf numFmtId="0" fontId="3" fillId="0" borderId="113" xfId="4" applyBorder="1" applyProtection="1"/>
    <xf numFmtId="0" fontId="3" fillId="0" borderId="52" xfId="4" applyBorder="1" applyProtection="1"/>
    <xf numFmtId="0" fontId="3" fillId="0" borderId="0" xfId="4" applyBorder="1" applyProtection="1"/>
    <xf numFmtId="0" fontId="3" fillId="0" borderId="47" xfId="4" applyBorder="1" applyProtection="1"/>
    <xf numFmtId="0" fontId="3" fillId="0" borderId="115" xfId="4" applyBorder="1" applyProtection="1"/>
    <xf numFmtId="0" fontId="3" fillId="0" borderId="52" xfId="4" quotePrefix="1" applyBorder="1" applyAlignment="1" applyProtection="1">
      <alignment horizontal="right" vertical="center"/>
    </xf>
    <xf numFmtId="0" fontId="3" fillId="0" borderId="0" xfId="4" applyAlignment="1" applyProtection="1">
      <alignment vertical="center"/>
      <protection locked="0"/>
    </xf>
    <xf numFmtId="0" fontId="3" fillId="0" borderId="15" xfId="4" quotePrefix="1" applyBorder="1" applyAlignment="1" applyProtection="1">
      <alignment horizontal="right" vertical="center"/>
    </xf>
    <xf numFmtId="0" fontId="11" fillId="13" borderId="107" xfId="4" applyFont="1" applyFill="1" applyBorder="1" applyAlignment="1" applyProtection="1">
      <protection locked="0"/>
    </xf>
    <xf numFmtId="165" fontId="7" fillId="13" borderId="104" xfId="4" applyNumberFormat="1" applyFont="1" applyFill="1" applyBorder="1" applyAlignment="1" applyProtection="1">
      <alignment horizontal="left"/>
      <protection locked="0"/>
    </xf>
    <xf numFmtId="0" fontId="11" fillId="0" borderId="5" xfId="4" applyFont="1" applyBorder="1" applyAlignment="1" applyProtection="1">
      <alignment horizontal="center" vertical="center"/>
      <protection locked="0"/>
    </xf>
    <xf numFmtId="0" fontId="3" fillId="13" borderId="9" xfId="4" applyFill="1" applyBorder="1" applyAlignment="1" applyProtection="1">
      <alignment horizontal="center" vertical="center"/>
      <protection locked="0"/>
    </xf>
    <xf numFmtId="0" fontId="3" fillId="13" borderId="105" xfId="4" applyFill="1" applyBorder="1" applyAlignment="1" applyProtection="1">
      <alignment horizontal="center" vertical="center"/>
      <protection locked="0"/>
    </xf>
    <xf numFmtId="0" fontId="3" fillId="0" borderId="6" xfId="4" applyFont="1" applyBorder="1" applyAlignment="1" applyProtection="1">
      <alignment horizontal="right" vertical="center"/>
    </xf>
    <xf numFmtId="0" fontId="3" fillId="0" borderId="8" xfId="4" applyFont="1" applyBorder="1" applyAlignment="1" applyProtection="1">
      <alignment horizontal="right" vertical="center"/>
    </xf>
    <xf numFmtId="0" fontId="11" fillId="0" borderId="81" xfId="4" applyFont="1" applyBorder="1" applyAlignment="1" applyProtection="1">
      <alignment horizontal="right" vertical="center"/>
    </xf>
    <xf numFmtId="0" fontId="11" fillId="13" borderId="1" xfId="4" applyFont="1" applyFill="1" applyBorder="1" applyAlignment="1" applyProtection="1"/>
    <xf numFmtId="0" fontId="5" fillId="13" borderId="16" xfId="0" applyFont="1" applyFill="1" applyBorder="1" applyAlignment="1" applyProtection="1">
      <alignment horizontal="left"/>
      <protection locked="0"/>
    </xf>
    <xf numFmtId="0" fontId="5" fillId="13" borderId="16" xfId="0" applyFont="1" applyFill="1" applyBorder="1" applyAlignment="1" applyProtection="1">
      <alignment horizontal="center"/>
      <protection locked="0"/>
    </xf>
    <xf numFmtId="0" fontId="5" fillId="13" borderId="15" xfId="0" applyFont="1" applyFill="1" applyBorder="1" applyAlignment="1" applyProtection="1">
      <alignment horizontal="center"/>
      <protection locked="0"/>
    </xf>
    <xf numFmtId="14" fontId="5" fillId="13" borderId="16" xfId="0" applyNumberFormat="1" applyFont="1" applyFill="1" applyBorder="1" applyAlignment="1" applyProtection="1">
      <alignment horizontal="center"/>
      <protection locked="0"/>
    </xf>
    <xf numFmtId="0" fontId="34" fillId="13" borderId="16" xfId="0" applyFont="1" applyFill="1" applyBorder="1" applyAlignment="1" applyProtection="1">
      <alignment horizontal="center"/>
      <protection locked="0"/>
    </xf>
    <xf numFmtId="0" fontId="3" fillId="13" borderId="16" xfId="0" applyFont="1" applyFill="1" applyBorder="1" applyAlignment="1" applyProtection="1">
      <alignment horizontal="center"/>
      <protection locked="0"/>
    </xf>
    <xf numFmtId="0" fontId="3" fillId="0" borderId="0" xfId="4" applyProtection="1"/>
    <xf numFmtId="0" fontId="37" fillId="0" borderId="0" xfId="4" applyFont="1" applyProtection="1"/>
    <xf numFmtId="0" fontId="11" fillId="0" borderId="0" xfId="4" applyFont="1" applyProtection="1"/>
    <xf numFmtId="0" fontId="3" fillId="0" borderId="109" xfId="4" applyBorder="1" applyProtection="1"/>
    <xf numFmtId="0" fontId="3" fillId="0" borderId="28" xfId="4" applyBorder="1" applyProtection="1"/>
    <xf numFmtId="0" fontId="3" fillId="0" borderId="110" xfId="4" applyBorder="1" applyProtection="1"/>
    <xf numFmtId="0" fontId="11" fillId="0" borderId="30" xfId="4" applyFont="1" applyBorder="1" applyProtection="1"/>
    <xf numFmtId="0" fontId="11" fillId="0" borderId="108" xfId="4" applyFont="1" applyBorder="1" applyProtection="1"/>
    <xf numFmtId="0" fontId="3" fillId="13" borderId="2" xfId="4" applyFill="1" applyBorder="1" applyAlignment="1" applyProtection="1">
      <alignment horizontal="center" vertical="center"/>
      <protection locked="0"/>
    </xf>
    <xf numFmtId="0" fontId="3" fillId="13" borderId="1" xfId="4" applyFill="1" applyBorder="1" applyAlignment="1" applyProtection="1">
      <alignment horizontal="center" vertical="center"/>
      <protection locked="0"/>
    </xf>
    <xf numFmtId="0" fontId="3" fillId="13" borderId="37" xfId="4" applyFont="1" applyFill="1" applyBorder="1" applyAlignment="1" applyProtection="1">
      <alignment horizontal="center" vertical="center"/>
      <protection locked="0"/>
    </xf>
    <xf numFmtId="0" fontId="3" fillId="13" borderId="8" xfId="4" applyFill="1" applyBorder="1" applyAlignment="1" applyProtection="1">
      <alignment horizontal="center" vertical="center"/>
      <protection locked="0"/>
    </xf>
    <xf numFmtId="0" fontId="11" fillId="13" borderId="1" xfId="4" applyFont="1" applyFill="1" applyBorder="1" applyAlignment="1" applyProtection="1">
      <alignment horizontal="right" vertical="center"/>
      <protection locked="0"/>
    </xf>
    <xf numFmtId="0" fontId="29" fillId="5" borderId="6" xfId="3" applyFont="1" applyBorder="1" applyAlignment="1" applyProtection="1">
      <alignment horizontal="right" vertical="center"/>
    </xf>
    <xf numFmtId="0" fontId="3" fillId="0" borderId="0" xfId="4" applyAlignment="1" applyProtection="1">
      <alignment horizontal="left"/>
    </xf>
    <xf numFmtId="0" fontId="41" fillId="13" borderId="1" xfId="0" applyFont="1" applyFill="1" applyBorder="1" applyAlignment="1" applyProtection="1">
      <alignment horizontal="center"/>
      <protection locked="0"/>
    </xf>
    <xf numFmtId="0" fontId="3" fillId="0" borderId="0" xfId="0" applyFont="1" applyAlignment="1">
      <alignment horizontal="center"/>
    </xf>
    <xf numFmtId="0" fontId="7" fillId="0" borderId="0" xfId="0" applyFont="1" applyAlignment="1">
      <alignment horizontal="center"/>
    </xf>
    <xf numFmtId="0" fontId="11" fillId="0" borderId="50" xfId="4" applyFont="1" applyBorder="1" applyAlignment="1" applyProtection="1">
      <alignment horizontal="right" vertical="center"/>
    </xf>
    <xf numFmtId="0" fontId="11" fillId="0" borderId="30" xfId="4" applyFont="1" applyBorder="1" applyAlignment="1" applyProtection="1">
      <alignment horizontal="right" vertical="center"/>
    </xf>
    <xf numFmtId="0" fontId="11" fillId="0" borderId="31" xfId="4" applyFont="1" applyBorder="1" applyAlignment="1" applyProtection="1">
      <alignment horizontal="right" vertical="center"/>
    </xf>
    <xf numFmtId="0" fontId="3" fillId="13" borderId="8" xfId="4" applyFill="1" applyBorder="1" applyAlignment="1" applyProtection="1">
      <alignment horizontal="center" vertical="center"/>
      <protection locked="0"/>
    </xf>
    <xf numFmtId="0" fontId="7" fillId="0" borderId="109" xfId="4" applyFont="1" applyBorder="1" applyAlignment="1" applyProtection="1">
      <alignment horizontal="right" vertical="center" wrapText="1"/>
    </xf>
    <xf numFmtId="0" fontId="7" fillId="0" borderId="28" xfId="4" applyFont="1" applyBorder="1" applyAlignment="1" applyProtection="1">
      <alignment horizontal="right" vertical="center" wrapText="1"/>
    </xf>
    <xf numFmtId="0" fontId="7" fillId="13" borderId="102" xfId="4" applyFont="1" applyFill="1" applyBorder="1" applyAlignment="1" applyProtection="1">
      <alignment horizontal="center" vertical="center" wrapText="1"/>
      <protection locked="0"/>
    </xf>
    <xf numFmtId="0" fontId="7" fillId="13" borderId="103" xfId="4" applyFont="1" applyFill="1" applyBorder="1" applyAlignment="1" applyProtection="1">
      <alignment horizontal="center" vertical="center" wrapText="1"/>
      <protection locked="0"/>
    </xf>
    <xf numFmtId="0" fontId="3" fillId="0" borderId="109" xfId="4" applyBorder="1" applyAlignment="1" applyProtection="1">
      <alignment horizontal="center"/>
    </xf>
    <xf numFmtId="0" fontId="3" fillId="0" borderId="28" xfId="4" applyBorder="1" applyAlignment="1" applyProtection="1">
      <alignment horizontal="center"/>
    </xf>
    <xf numFmtId="0" fontId="3" fillId="0" borderId="110" xfId="4" applyBorder="1" applyAlignment="1" applyProtection="1">
      <alignment horizontal="center"/>
    </xf>
    <xf numFmtId="0" fontId="11" fillId="0" borderId="38" xfId="4" applyFont="1" applyBorder="1" applyAlignment="1" applyProtection="1">
      <alignment horizontal="right" vertical="center"/>
    </xf>
    <xf numFmtId="0" fontId="11" fillId="0" borderId="39" xfId="4" applyFont="1" applyBorder="1" applyAlignment="1" applyProtection="1">
      <alignment horizontal="right" vertical="center"/>
    </xf>
    <xf numFmtId="0" fontId="11" fillId="0" borderId="35" xfId="4" applyFont="1" applyBorder="1" applyAlignment="1" applyProtection="1">
      <alignment horizontal="right" vertical="center"/>
    </xf>
    <xf numFmtId="0" fontId="3" fillId="13" borderId="34" xfId="4" applyFill="1" applyBorder="1" applyAlignment="1" applyProtection="1">
      <alignment horizontal="center" vertical="center"/>
      <protection locked="0"/>
    </xf>
    <xf numFmtId="0" fontId="3" fillId="13" borderId="39" xfId="4" applyFill="1" applyBorder="1" applyAlignment="1" applyProtection="1">
      <alignment horizontal="center" vertical="center"/>
      <protection locked="0"/>
    </xf>
    <xf numFmtId="0" fontId="3" fillId="13" borderId="35" xfId="4" applyFill="1" applyBorder="1" applyAlignment="1" applyProtection="1">
      <alignment horizontal="center" vertical="center"/>
      <protection locked="0"/>
    </xf>
    <xf numFmtId="0" fontId="11" fillId="13" borderId="2" xfId="4" applyFont="1" applyFill="1" applyBorder="1" applyAlignment="1" applyProtection="1">
      <alignment horizontal="center" vertical="center"/>
      <protection locked="0"/>
    </xf>
    <xf numFmtId="0" fontId="11" fillId="13" borderId="5" xfId="4" applyFont="1" applyFill="1" applyBorder="1" applyAlignment="1" applyProtection="1">
      <alignment horizontal="center" vertical="center"/>
      <protection locked="0"/>
    </xf>
    <xf numFmtId="0" fontId="11" fillId="13" borderId="106" xfId="4" applyFont="1" applyFill="1" applyBorder="1" applyAlignment="1" applyProtection="1">
      <alignment horizontal="center" vertical="center"/>
      <protection locked="0"/>
    </xf>
    <xf numFmtId="0" fontId="11" fillId="0" borderId="4" xfId="4" applyFont="1" applyBorder="1" applyAlignment="1" applyProtection="1">
      <alignment horizontal="center"/>
    </xf>
    <xf numFmtId="0" fontId="11" fillId="0" borderId="1" xfId="4" applyFont="1" applyBorder="1" applyAlignment="1" applyProtection="1">
      <alignment horizontal="center"/>
    </xf>
    <xf numFmtId="0" fontId="11" fillId="0" borderId="107" xfId="4" applyFont="1" applyBorder="1" applyAlignment="1" applyProtection="1">
      <alignment horizontal="center"/>
    </xf>
    <xf numFmtId="0" fontId="10" fillId="13" borderId="4" xfId="4" applyFont="1" applyFill="1" applyBorder="1" applyAlignment="1" applyProtection="1">
      <alignment vertical="center" wrapText="1"/>
      <protection locked="0"/>
    </xf>
    <xf numFmtId="0" fontId="10" fillId="13" borderId="1" xfId="4" applyFont="1" applyFill="1" applyBorder="1" applyAlignment="1" applyProtection="1">
      <alignment vertical="center" wrapText="1"/>
      <protection locked="0"/>
    </xf>
    <xf numFmtId="0" fontId="10" fillId="13" borderId="7" xfId="4" applyFont="1" applyFill="1" applyBorder="1" applyAlignment="1" applyProtection="1">
      <alignment vertical="center" wrapText="1"/>
      <protection locked="0"/>
    </xf>
    <xf numFmtId="0" fontId="10" fillId="13" borderId="8" xfId="4" applyFont="1" applyFill="1" applyBorder="1" applyAlignment="1" applyProtection="1">
      <alignment vertical="center" wrapText="1"/>
      <protection locked="0"/>
    </xf>
    <xf numFmtId="164" fontId="46" fillId="0" borderId="1" xfId="6" applyNumberFormat="1" applyFont="1" applyBorder="1" applyAlignment="1" applyProtection="1">
      <alignment horizontal="center" vertical="center"/>
    </xf>
    <xf numFmtId="164" fontId="46" fillId="0" borderId="8" xfId="6" applyNumberFormat="1" applyFont="1" applyBorder="1" applyAlignment="1" applyProtection="1">
      <alignment horizontal="center" vertical="center"/>
    </xf>
    <xf numFmtId="0" fontId="46" fillId="0" borderId="1" xfId="4" applyFont="1" applyBorder="1" applyAlignment="1" applyProtection="1">
      <alignment horizontal="center" vertical="center"/>
    </xf>
    <xf numFmtId="0" fontId="46" fillId="0" borderId="107" xfId="4" applyFont="1" applyBorder="1" applyAlignment="1" applyProtection="1">
      <alignment horizontal="center" vertical="center"/>
    </xf>
    <xf numFmtId="0" fontId="46" fillId="0" borderId="8" xfId="4" applyFont="1" applyBorder="1" applyAlignment="1" applyProtection="1">
      <alignment horizontal="center" vertical="center"/>
    </xf>
    <xf numFmtId="0" fontId="46" fillId="0" borderId="9" xfId="4" applyFont="1" applyBorder="1" applyAlignment="1" applyProtection="1">
      <alignment horizontal="center" vertical="center"/>
    </xf>
    <xf numFmtId="0" fontId="9" fillId="0" borderId="3" xfId="4" applyFont="1" applyBorder="1" applyAlignment="1" applyProtection="1">
      <alignment horizontal="center"/>
    </xf>
    <xf numFmtId="0" fontId="9" fillId="0" borderId="6" xfId="4" applyFont="1" applyBorder="1" applyAlignment="1" applyProtection="1">
      <alignment horizontal="center"/>
    </xf>
    <xf numFmtId="0" fontId="9" fillId="0" borderId="105" xfId="4" applyFont="1" applyBorder="1" applyAlignment="1" applyProtection="1">
      <alignment horizontal="center"/>
    </xf>
    <xf numFmtId="0" fontId="11" fillId="13" borderId="4" xfId="4" applyFont="1" applyFill="1" applyBorder="1" applyAlignment="1" applyProtection="1">
      <alignment horizontal="center"/>
      <protection locked="0"/>
    </xf>
    <xf numFmtId="0" fontId="11" fillId="13" borderId="1" xfId="4" applyFont="1" applyFill="1" applyBorder="1" applyAlignment="1" applyProtection="1">
      <alignment horizontal="center"/>
      <protection locked="0"/>
    </xf>
    <xf numFmtId="0" fontId="11" fillId="13" borderId="107" xfId="4" applyFont="1" applyFill="1" applyBorder="1" applyAlignment="1" applyProtection="1">
      <alignment horizontal="center"/>
      <protection locked="0"/>
    </xf>
    <xf numFmtId="0" fontId="11" fillId="13" borderId="7" xfId="4" applyFont="1" applyFill="1" applyBorder="1" applyAlignment="1" applyProtection="1">
      <alignment horizontal="center"/>
      <protection locked="0"/>
    </xf>
    <xf numFmtId="0" fontId="11" fillId="13" borderId="8" xfId="4" applyFont="1" applyFill="1" applyBorder="1" applyAlignment="1" applyProtection="1">
      <alignment horizontal="center"/>
      <protection locked="0"/>
    </xf>
    <xf numFmtId="0" fontId="11" fillId="13" borderId="9" xfId="4" applyFont="1" applyFill="1" applyBorder="1" applyAlignment="1" applyProtection="1">
      <alignment horizontal="center"/>
      <protection locked="0"/>
    </xf>
    <xf numFmtId="0" fontId="3" fillId="0" borderId="109" xfId="4" applyBorder="1" applyAlignment="1" applyProtection="1">
      <alignment horizontal="center"/>
      <protection locked="0"/>
    </xf>
    <xf numFmtId="0" fontId="3" fillId="0" borderId="28" xfId="4" applyBorder="1" applyAlignment="1" applyProtection="1">
      <alignment horizontal="center"/>
      <protection locked="0"/>
    </xf>
    <xf numFmtId="0" fontId="3" fillId="0" borderId="110" xfId="4" applyBorder="1" applyAlignment="1" applyProtection="1">
      <alignment horizontal="center"/>
      <protection locked="0"/>
    </xf>
    <xf numFmtId="0" fontId="7" fillId="0" borderId="100" xfId="4" applyFont="1" applyBorder="1" applyAlignment="1" applyProtection="1">
      <alignment horizontal="right"/>
    </xf>
    <xf numFmtId="0" fontId="7" fillId="0" borderId="101" xfId="4" applyFont="1" applyBorder="1" applyAlignment="1" applyProtection="1">
      <alignment horizontal="right"/>
    </xf>
    <xf numFmtId="164" fontId="7" fillId="13" borderId="101" xfId="6" applyNumberFormat="1" applyFont="1" applyFill="1" applyBorder="1" applyAlignment="1" applyProtection="1">
      <alignment horizontal="center"/>
      <protection locked="0"/>
    </xf>
    <xf numFmtId="0" fontId="11" fillId="0" borderId="81" xfId="4" applyFont="1" applyBorder="1" applyAlignment="1" applyProtection="1">
      <alignment horizontal="right"/>
    </xf>
    <xf numFmtId="0" fontId="11" fillId="0" borderId="10" xfId="4" applyFont="1" applyBorder="1" applyAlignment="1" applyProtection="1">
      <alignment horizontal="right"/>
    </xf>
    <xf numFmtId="0" fontId="11" fillId="13" borderId="5" xfId="4" applyFont="1" applyFill="1" applyBorder="1" applyAlignment="1" applyProtection="1">
      <alignment horizontal="center"/>
      <protection locked="0"/>
    </xf>
    <xf numFmtId="0" fontId="11" fillId="13" borderId="106" xfId="4" applyFont="1" applyFill="1" applyBorder="1" applyAlignment="1" applyProtection="1">
      <alignment horizontal="center"/>
      <protection locked="0"/>
    </xf>
    <xf numFmtId="0" fontId="11" fillId="0" borderId="81" xfId="4" applyFont="1" applyBorder="1" applyAlignment="1" applyProtection="1">
      <alignment horizontal="center"/>
    </xf>
    <xf numFmtId="0" fontId="11" fillId="0" borderId="10" xfId="4" applyFont="1" applyBorder="1" applyAlignment="1" applyProtection="1">
      <alignment horizontal="center"/>
    </xf>
    <xf numFmtId="0" fontId="11" fillId="0" borderId="50" xfId="4" applyFont="1" applyBorder="1" applyAlignment="1" applyProtection="1">
      <alignment horizontal="right"/>
    </xf>
    <xf numFmtId="0" fontId="11" fillId="0" borderId="31" xfId="4" applyFont="1" applyBorder="1" applyAlignment="1" applyProtection="1">
      <alignment horizontal="right"/>
    </xf>
    <xf numFmtId="0" fontId="3" fillId="0" borderId="26" xfId="4" applyBorder="1" applyAlignment="1" applyProtection="1">
      <alignment horizontal="center"/>
    </xf>
    <xf numFmtId="0" fontId="3" fillId="0" borderId="47" xfId="4" applyBorder="1" applyAlignment="1" applyProtection="1">
      <alignment horizontal="center"/>
    </xf>
    <xf numFmtId="0" fontId="9" fillId="0" borderId="0" xfId="4" applyFont="1" applyBorder="1" applyAlignment="1" applyProtection="1">
      <alignment horizontal="center"/>
    </xf>
    <xf numFmtId="0" fontId="37" fillId="0" borderId="0" xfId="4" applyFont="1" applyBorder="1" applyAlignment="1" applyProtection="1">
      <alignment horizontal="center"/>
    </xf>
    <xf numFmtId="0" fontId="45" fillId="0" borderId="44" xfId="4" applyFont="1" applyFill="1" applyBorder="1" applyAlignment="1" applyProtection="1">
      <alignment horizontal="right" vertical="center"/>
    </xf>
    <xf numFmtId="0" fontId="45" fillId="0" borderId="26" xfId="4" applyFont="1" applyFill="1" applyBorder="1" applyAlignment="1" applyProtection="1">
      <alignment horizontal="right" vertical="center"/>
    </xf>
    <xf numFmtId="0" fontId="37" fillId="13" borderId="1" xfId="4" applyFont="1" applyFill="1" applyBorder="1" applyAlignment="1" applyProtection="1">
      <alignment horizontal="center"/>
      <protection locked="0"/>
    </xf>
    <xf numFmtId="0" fontId="11" fillId="0" borderId="100" xfId="4" applyFont="1" applyFill="1" applyBorder="1" applyAlignment="1" applyProtection="1">
      <alignment horizontal="right" vertical="center"/>
    </xf>
    <xf numFmtId="0" fontId="11" fillId="0" borderId="101" xfId="4" applyFont="1" applyFill="1" applyBorder="1" applyAlignment="1" applyProtection="1">
      <alignment horizontal="right" vertical="center"/>
    </xf>
    <xf numFmtId="14" fontId="11" fillId="13" borderId="112" xfId="4" applyNumberFormat="1" applyFont="1" applyFill="1" applyBorder="1" applyAlignment="1" applyProtection="1">
      <alignment horizontal="left" vertical="center"/>
      <protection locked="0"/>
    </xf>
    <xf numFmtId="0" fontId="11" fillId="13" borderId="26" xfId="4" applyFont="1" applyFill="1" applyBorder="1" applyAlignment="1" applyProtection="1">
      <alignment horizontal="left" vertical="center"/>
      <protection locked="0"/>
    </xf>
    <xf numFmtId="0" fontId="11" fillId="13" borderId="113" xfId="4" applyFont="1" applyFill="1" applyBorder="1" applyAlignment="1" applyProtection="1">
      <alignment horizontal="left" vertical="center"/>
      <protection locked="0"/>
    </xf>
    <xf numFmtId="0" fontId="11" fillId="0" borderId="116" xfId="4" applyFont="1" applyFill="1" applyBorder="1" applyAlignment="1" applyProtection="1">
      <alignment horizontal="right" vertical="center"/>
    </xf>
    <xf numFmtId="0" fontId="11" fillId="13" borderId="116" xfId="4" applyFont="1" applyFill="1" applyBorder="1" applyAlignment="1" applyProtection="1">
      <alignment horizontal="left" vertical="center"/>
      <protection locked="0"/>
    </xf>
    <xf numFmtId="0" fontId="11" fillId="13" borderId="117" xfId="4" applyFont="1" applyFill="1" applyBorder="1" applyAlignment="1" applyProtection="1">
      <alignment horizontal="left" vertical="center"/>
      <protection locked="0"/>
    </xf>
    <xf numFmtId="0" fontId="11" fillId="0" borderId="3" xfId="4" applyFont="1" applyFill="1" applyBorder="1" applyAlignment="1" applyProtection="1">
      <alignment horizontal="right" vertical="center"/>
    </xf>
    <xf numFmtId="0" fontId="11" fillId="0" borderId="6" xfId="4" applyFont="1" applyFill="1" applyBorder="1" applyAlignment="1" applyProtection="1">
      <alignment horizontal="right" vertical="center"/>
    </xf>
    <xf numFmtId="0" fontId="11" fillId="13" borderId="6" xfId="4" applyFont="1" applyFill="1" applyBorder="1" applyAlignment="1" applyProtection="1">
      <alignment horizontal="center"/>
      <protection locked="0"/>
    </xf>
    <xf numFmtId="0" fontId="11" fillId="13" borderId="105" xfId="4" applyFont="1" applyFill="1" applyBorder="1" applyAlignment="1" applyProtection="1">
      <alignment horizontal="center"/>
      <protection locked="0"/>
    </xf>
    <xf numFmtId="0" fontId="11" fillId="0" borderId="7" xfId="4" applyFont="1" applyBorder="1" applyAlignment="1" applyProtection="1">
      <alignment horizontal="right"/>
    </xf>
    <xf numFmtId="0" fontId="11" fillId="0" borderId="8" xfId="4" applyFont="1" applyBorder="1" applyAlignment="1" applyProtection="1">
      <alignment horizontal="right"/>
    </xf>
    <xf numFmtId="0" fontId="3" fillId="13" borderId="8" xfId="4" applyFill="1" applyBorder="1" applyAlignment="1" applyProtection="1">
      <alignment horizontal="center"/>
      <protection locked="0"/>
    </xf>
    <xf numFmtId="0" fontId="3" fillId="13" borderId="9" xfId="4" applyFill="1" applyBorder="1" applyAlignment="1" applyProtection="1">
      <alignment horizontal="center"/>
      <protection locked="0"/>
    </xf>
    <xf numFmtId="0" fontId="9" fillId="0" borderId="46" xfId="4" applyFont="1" applyBorder="1" applyAlignment="1" applyProtection="1">
      <alignment horizontal="center"/>
    </xf>
    <xf numFmtId="0" fontId="9" fillId="0" borderId="47" xfId="4" applyFont="1" applyBorder="1" applyAlignment="1" applyProtection="1">
      <alignment horizontal="center"/>
    </xf>
    <xf numFmtId="0" fontId="9" fillId="0" borderId="99" xfId="4" applyFont="1" applyBorder="1" applyAlignment="1" applyProtection="1">
      <alignment horizontal="center"/>
    </xf>
    <xf numFmtId="0" fontId="11" fillId="0" borderId="103" xfId="4" applyFont="1" applyFill="1" applyBorder="1" applyAlignment="1" applyProtection="1">
      <alignment horizontal="right" vertical="center"/>
    </xf>
    <xf numFmtId="14" fontId="11" fillId="13" borderId="102" xfId="4" applyNumberFormat="1" applyFont="1" applyFill="1" applyBorder="1" applyAlignment="1" applyProtection="1">
      <alignment horizontal="left" vertical="center"/>
    </xf>
    <xf numFmtId="0" fontId="11" fillId="13" borderId="28" xfId="4" applyFont="1" applyFill="1" applyBorder="1" applyAlignment="1" applyProtection="1">
      <alignment horizontal="left" vertical="center"/>
    </xf>
    <xf numFmtId="0" fontId="11" fillId="13" borderId="103" xfId="4" applyFont="1" applyFill="1" applyBorder="1" applyAlignment="1" applyProtection="1">
      <alignment horizontal="left" vertical="center"/>
    </xf>
    <xf numFmtId="0" fontId="11" fillId="13" borderId="101" xfId="4" applyFont="1" applyFill="1" applyBorder="1" applyAlignment="1" applyProtection="1">
      <alignment horizontal="left" vertical="center"/>
    </xf>
    <xf numFmtId="0" fontId="3" fillId="0" borderId="0" xfId="4" applyBorder="1" applyAlignment="1" applyProtection="1">
      <alignment horizontal="center"/>
    </xf>
    <xf numFmtId="0" fontId="3" fillId="0" borderId="14" xfId="4" applyBorder="1" applyAlignment="1" applyProtection="1">
      <alignment horizontal="center"/>
    </xf>
    <xf numFmtId="0" fontId="3" fillId="0" borderId="12" xfId="4" applyBorder="1" applyAlignment="1" applyProtection="1">
      <alignment horizontal="center"/>
    </xf>
    <xf numFmtId="0" fontId="9" fillId="0" borderId="0" xfId="4" applyFont="1" applyBorder="1" applyAlignment="1" applyProtection="1">
      <alignment horizontal="center" vertical="center"/>
    </xf>
    <xf numFmtId="0" fontId="37" fillId="0" borderId="0" xfId="4" applyFont="1" applyBorder="1" applyAlignment="1" applyProtection="1">
      <alignment horizontal="center" vertical="center"/>
    </xf>
    <xf numFmtId="0" fontId="10" fillId="0" borderId="0" xfId="4" applyFont="1" applyBorder="1" applyAlignment="1" applyProtection="1">
      <alignment horizontal="center" vertical="center"/>
    </xf>
    <xf numFmtId="0" fontId="45" fillId="0" borderId="112" xfId="4" applyFont="1" applyFill="1" applyBorder="1" applyAlignment="1" applyProtection="1">
      <alignment horizontal="center" vertical="center"/>
    </xf>
    <xf numFmtId="0" fontId="45" fillId="0" borderId="26" xfId="4" applyFont="1" applyFill="1" applyBorder="1" applyAlignment="1" applyProtection="1">
      <alignment horizontal="center" vertical="center"/>
    </xf>
    <xf numFmtId="0" fontId="3" fillId="13" borderId="47" xfId="4" applyFill="1" applyBorder="1" applyAlignment="1" applyProtection="1">
      <alignment horizontal="center" vertical="center"/>
      <protection locked="0"/>
    </xf>
    <xf numFmtId="0" fontId="3" fillId="13" borderId="115" xfId="4" applyFill="1" applyBorder="1" applyAlignment="1" applyProtection="1">
      <alignment horizontal="center" vertical="center"/>
      <protection locked="0"/>
    </xf>
    <xf numFmtId="0" fontId="9" fillId="0" borderId="114" xfId="4" applyFont="1" applyBorder="1" applyAlignment="1" applyProtection="1">
      <alignment horizontal="center"/>
    </xf>
    <xf numFmtId="0" fontId="9" fillId="0" borderId="115" xfId="4" applyFont="1" applyBorder="1" applyAlignment="1" applyProtection="1">
      <alignment horizontal="center"/>
    </xf>
    <xf numFmtId="0" fontId="11" fillId="0" borderId="2" xfId="4" applyFont="1" applyBorder="1" applyAlignment="1" applyProtection="1">
      <alignment horizontal="right" vertical="center"/>
    </xf>
    <xf numFmtId="0" fontId="11" fillId="0" borderId="5" xfId="4" applyFont="1" applyBorder="1" applyAlignment="1" applyProtection="1">
      <alignment horizontal="right" vertical="center"/>
    </xf>
    <xf numFmtId="0" fontId="11" fillId="0" borderId="10" xfId="4" applyFont="1" applyBorder="1" applyAlignment="1" applyProtection="1">
      <alignment horizontal="right" vertical="center"/>
    </xf>
    <xf numFmtId="0" fontId="11" fillId="13" borderId="5" xfId="4" applyFont="1" applyFill="1" applyBorder="1" applyAlignment="1" applyProtection="1">
      <alignment horizontal="center"/>
    </xf>
    <xf numFmtId="0" fontId="11" fillId="13" borderId="10" xfId="4" applyFont="1" applyFill="1" applyBorder="1" applyAlignment="1" applyProtection="1">
      <alignment horizontal="center"/>
    </xf>
    <xf numFmtId="0" fontId="3" fillId="13" borderId="28" xfId="4" quotePrefix="1" applyFill="1" applyBorder="1" applyAlignment="1" applyProtection="1">
      <alignment horizontal="center" vertical="center"/>
      <protection locked="0"/>
    </xf>
    <xf numFmtId="0" fontId="3" fillId="13" borderId="39" xfId="4" quotePrefix="1" applyFill="1" applyBorder="1" applyAlignment="1" applyProtection="1">
      <alignment horizontal="center" vertical="center"/>
      <protection locked="0"/>
    </xf>
    <xf numFmtId="0" fontId="5" fillId="13" borderId="52" xfId="0" applyFont="1" applyFill="1" applyBorder="1" applyAlignment="1" applyProtection="1">
      <alignment horizontal="center" wrapText="1"/>
      <protection locked="0"/>
    </xf>
    <xf numFmtId="0" fontId="5" fillId="13" borderId="0" xfId="0" applyFont="1" applyFill="1" applyBorder="1" applyAlignment="1" applyProtection="1">
      <alignment horizontal="center" wrapText="1"/>
      <protection locked="0"/>
    </xf>
    <xf numFmtId="0" fontId="5" fillId="13" borderId="14" xfId="0" applyFont="1" applyFill="1" applyBorder="1" applyAlignment="1" applyProtection="1">
      <alignment horizontal="center" wrapText="1"/>
      <protection locked="0"/>
    </xf>
    <xf numFmtId="0" fontId="5" fillId="13" borderId="15" xfId="0" applyFont="1" applyFill="1" applyBorder="1" applyAlignment="1" applyProtection="1">
      <alignment horizontal="center" wrapText="1"/>
      <protection locked="0"/>
    </xf>
    <xf numFmtId="0" fontId="5" fillId="13" borderId="16" xfId="0" applyFont="1" applyFill="1" applyBorder="1" applyAlignment="1" applyProtection="1">
      <alignment horizontal="center" wrapText="1"/>
      <protection locked="0"/>
    </xf>
    <xf numFmtId="0" fontId="5" fillId="13" borderId="17" xfId="0" applyFont="1" applyFill="1" applyBorder="1" applyAlignment="1" applyProtection="1">
      <alignment horizontal="center" wrapText="1"/>
      <protection locked="0"/>
    </xf>
    <xf numFmtId="0" fontId="5" fillId="13" borderId="1" xfId="0" applyFont="1" applyFill="1" applyBorder="1" applyAlignment="1" applyProtection="1">
      <alignment horizontal="center" wrapText="1"/>
      <protection locked="0"/>
    </xf>
    <xf numFmtId="0" fontId="5" fillId="13" borderId="1" xfId="0" applyFont="1" applyFill="1" applyBorder="1" applyAlignment="1" applyProtection="1">
      <alignment horizontal="center" vertical="center" wrapText="1"/>
      <protection locked="0"/>
    </xf>
    <xf numFmtId="0" fontId="34" fillId="13" borderId="1" xfId="0" applyFont="1" applyFill="1" applyBorder="1" applyAlignment="1" applyProtection="1">
      <alignment horizontal="center" vertical="center" wrapText="1"/>
      <protection locked="0"/>
    </xf>
    <xf numFmtId="0" fontId="5" fillId="13" borderId="52" xfId="0" applyFont="1" applyFill="1" applyBorder="1" applyAlignment="1" applyProtection="1">
      <alignment horizontal="center"/>
      <protection locked="0"/>
    </xf>
    <xf numFmtId="0" fontId="5" fillId="13" borderId="0" xfId="0" applyFont="1" applyFill="1" applyBorder="1" applyAlignment="1" applyProtection="1">
      <alignment horizontal="center"/>
      <protection locked="0"/>
    </xf>
    <xf numFmtId="0" fontId="5" fillId="13" borderId="14" xfId="0" applyFont="1" applyFill="1" applyBorder="1" applyAlignment="1" applyProtection="1">
      <alignment horizontal="center"/>
      <protection locked="0"/>
    </xf>
    <xf numFmtId="0" fontId="5" fillId="13" borderId="15" xfId="0" applyFont="1" applyFill="1" applyBorder="1" applyAlignment="1" applyProtection="1">
      <alignment horizontal="center"/>
      <protection locked="0"/>
    </xf>
    <xf numFmtId="0" fontId="5" fillId="13" borderId="16" xfId="0" applyFont="1" applyFill="1" applyBorder="1" applyAlignment="1" applyProtection="1">
      <alignment horizontal="center"/>
      <protection locked="0"/>
    </xf>
    <xf numFmtId="0" fontId="5" fillId="13" borderId="17" xfId="0" applyFont="1" applyFill="1" applyBorder="1" applyAlignment="1" applyProtection="1">
      <alignment horizontal="center"/>
      <protection locked="0"/>
    </xf>
    <xf numFmtId="0" fontId="20" fillId="2" borderId="19" xfId="0" applyFont="1" applyFill="1" applyBorder="1" applyAlignment="1">
      <alignment vertical="center"/>
    </xf>
    <xf numFmtId="0" fontId="5" fillId="2" borderId="19" xfId="0" applyFont="1" applyFill="1" applyBorder="1" applyAlignment="1">
      <alignment horizontal="left" vertical="center"/>
    </xf>
    <xf numFmtId="0" fontId="20" fillId="2" borderId="23" xfId="0" applyFont="1" applyFill="1" applyBorder="1" applyAlignment="1">
      <alignment horizontal="left" vertical="center"/>
    </xf>
    <xf numFmtId="0" fontId="20" fillId="2" borderId="24"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19" xfId="0" applyFont="1" applyFill="1" applyBorder="1" applyAlignment="1">
      <alignment horizontal="left" vertical="center"/>
    </xf>
    <xf numFmtId="14" fontId="5" fillId="2" borderId="24" xfId="0" applyNumberFormat="1" applyFont="1" applyFill="1" applyBorder="1" applyAlignment="1">
      <alignment horizontal="left" vertical="center"/>
    </xf>
    <xf numFmtId="14" fontId="5" fillId="2" borderId="25" xfId="0" applyNumberFormat="1" applyFont="1" applyFill="1" applyBorder="1" applyAlignment="1">
      <alignment horizontal="left" vertical="center"/>
    </xf>
    <xf numFmtId="0" fontId="5" fillId="2" borderId="24"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14"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xf>
    <xf numFmtId="0" fontId="14" fillId="2" borderId="0" xfId="0" applyFont="1" applyFill="1" applyBorder="1" applyAlignment="1">
      <alignment horizontal="center" vertical="top"/>
    </xf>
    <xf numFmtId="0" fontId="14" fillId="2" borderId="0" xfId="0" applyFont="1" applyFill="1" applyBorder="1" applyAlignment="1">
      <alignment horizontal="center" vertical="center"/>
    </xf>
    <xf numFmtId="0" fontId="17" fillId="2" borderId="0"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2"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9" fillId="2" borderId="29" xfId="0" applyFont="1" applyFill="1" applyBorder="1" applyAlignment="1">
      <alignment horizontal="center" vertical="center"/>
    </xf>
    <xf numFmtId="0" fontId="19" fillId="2" borderId="31"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2" xfId="0" applyFont="1" applyFill="1" applyBorder="1" applyAlignment="1">
      <alignment horizontal="right" vertical="center"/>
    </xf>
    <xf numFmtId="0" fontId="13" fillId="2" borderId="21"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22" xfId="0" applyFont="1" applyFill="1" applyBorder="1" applyAlignment="1">
      <alignment horizontal="center" vertical="center"/>
    </xf>
    <xf numFmtId="0" fontId="31" fillId="2" borderId="0" xfId="0" applyFont="1" applyFill="1" applyBorder="1" applyAlignment="1">
      <alignment horizontal="center" vertical="top"/>
    </xf>
    <xf numFmtId="0" fontId="31"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22" xfId="0" applyFont="1" applyFill="1" applyBorder="1" applyAlignment="1">
      <alignment horizontal="left" vertical="center"/>
    </xf>
    <xf numFmtId="0" fontId="20" fillId="2" borderId="0" xfId="0" applyFont="1" applyFill="1" applyBorder="1" applyAlignment="1">
      <alignment horizontal="center" vertical="center"/>
    </xf>
    <xf numFmtId="14" fontId="23" fillId="2" borderId="0" xfId="0" applyNumberFormat="1" applyFont="1" applyFill="1" applyBorder="1" applyAlignment="1">
      <alignment horizontal="left" vertical="center"/>
    </xf>
    <xf numFmtId="14" fontId="23" fillId="2" borderId="22" xfId="0" applyNumberFormat="1" applyFont="1" applyFill="1" applyBorder="1" applyAlignment="1">
      <alignment horizontal="left" vertical="center"/>
    </xf>
    <xf numFmtId="0" fontId="20" fillId="2" borderId="21" xfId="0" applyFont="1" applyFill="1" applyBorder="1" applyAlignment="1">
      <alignment horizontal="left" vertical="center"/>
    </xf>
    <xf numFmtId="0" fontId="20" fillId="2" borderId="0" xfId="0" applyFont="1" applyFill="1" applyBorder="1" applyAlignment="1">
      <alignment horizontal="left" vertical="center"/>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Border="1" applyAlignment="1">
      <alignment horizontal="right" vertical="center"/>
    </xf>
    <xf numFmtId="0" fontId="20" fillId="2" borderId="11" xfId="0" applyFont="1" applyFill="1" applyBorder="1" applyAlignment="1">
      <alignment horizontal="right" vertical="center"/>
    </xf>
    <xf numFmtId="0" fontId="20" fillId="2" borderId="2" xfId="0" applyFont="1" applyFill="1" applyBorder="1" applyAlignment="1">
      <alignment horizontal="left" vertical="center"/>
    </xf>
    <xf numFmtId="0" fontId="20" fillId="2" borderId="5" xfId="0" applyFont="1" applyFill="1" applyBorder="1" applyAlignment="1">
      <alignment horizontal="left" vertical="center"/>
    </xf>
    <xf numFmtId="0" fontId="20" fillId="2" borderId="10" xfId="0" applyFont="1" applyFill="1" applyBorder="1" applyAlignment="1">
      <alignment horizontal="left" vertical="center"/>
    </xf>
    <xf numFmtId="9" fontId="12" fillId="2" borderId="2" xfId="0" applyNumberFormat="1" applyFont="1" applyFill="1" applyBorder="1" applyAlignment="1">
      <alignment horizontal="center" vertical="center"/>
    </xf>
    <xf numFmtId="9" fontId="12" fillId="2" borderId="10" xfId="0" applyNumberFormat="1"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10" xfId="0" applyFont="1" applyFill="1" applyBorder="1" applyAlignment="1">
      <alignment horizontal="left" vertical="center" wrapText="1"/>
    </xf>
    <xf numFmtId="164" fontId="19" fillId="2" borderId="24" xfId="2" applyNumberFormat="1" applyFont="1" applyFill="1" applyBorder="1" applyAlignment="1">
      <alignment horizontal="center" vertical="center"/>
    </xf>
    <xf numFmtId="0" fontId="57" fillId="2" borderId="18" xfId="0" applyFont="1" applyFill="1" applyBorder="1" applyAlignment="1">
      <alignment horizontal="center" vertical="center"/>
    </xf>
    <xf numFmtId="0" fontId="57" fillId="2" borderId="19" xfId="0" applyFont="1" applyFill="1" applyBorder="1" applyAlignment="1">
      <alignment horizontal="center" vertical="center"/>
    </xf>
    <xf numFmtId="0" fontId="57"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22" xfId="0" applyFont="1" applyFill="1" applyBorder="1" applyAlignment="1">
      <alignment horizontal="center" vertical="center"/>
    </xf>
    <xf numFmtId="14" fontId="5" fillId="2" borderId="0" xfId="0" applyNumberFormat="1" applyFont="1" applyFill="1" applyBorder="1" applyAlignment="1">
      <alignment horizontal="left" vertical="center"/>
    </xf>
    <xf numFmtId="14" fontId="5" fillId="2" borderId="22" xfId="0" applyNumberFormat="1" applyFont="1" applyFill="1" applyBorder="1" applyAlignment="1">
      <alignment horizontal="left" vertical="center"/>
    </xf>
    <xf numFmtId="0" fontId="5" fillId="0" borderId="0" xfId="0" applyFont="1" applyFill="1" applyBorder="1" applyAlignment="1" applyProtection="1">
      <alignment horizontal="left" vertical="center"/>
    </xf>
    <xf numFmtId="164" fontId="25" fillId="2" borderId="0" xfId="2" applyNumberFormat="1" applyFont="1" applyFill="1" applyBorder="1" applyAlignment="1">
      <alignment horizontal="center" vertical="center"/>
    </xf>
    <xf numFmtId="0" fontId="19" fillId="2" borderId="11" xfId="0" applyFont="1" applyFill="1" applyBorder="1" applyAlignment="1" applyProtection="1">
      <alignment horizontal="left" vertical="top" wrapText="1"/>
    </xf>
    <xf numFmtId="0" fontId="19" fillId="2" borderId="12" xfId="0" applyFont="1" applyFill="1" applyBorder="1" applyAlignment="1" applyProtection="1">
      <alignment horizontal="left" vertical="top" wrapText="1"/>
    </xf>
    <xf numFmtId="0" fontId="19" fillId="2" borderId="13" xfId="0" applyFont="1" applyFill="1" applyBorder="1" applyAlignment="1" applyProtection="1">
      <alignment horizontal="left" vertical="top" wrapText="1"/>
    </xf>
    <xf numFmtId="0" fontId="19" fillId="13" borderId="52" xfId="0" applyFont="1" applyFill="1" applyBorder="1" applyAlignment="1" applyProtection="1">
      <alignment horizontal="center" vertical="top" wrapText="1"/>
      <protection locked="0"/>
    </xf>
    <xf numFmtId="0" fontId="19" fillId="13" borderId="0" xfId="0" applyFont="1" applyFill="1" applyBorder="1" applyAlignment="1" applyProtection="1">
      <alignment horizontal="center" vertical="top" wrapText="1"/>
      <protection locked="0"/>
    </xf>
    <xf numFmtId="0" fontId="19" fillId="13" borderId="14" xfId="0" applyFont="1" applyFill="1" applyBorder="1" applyAlignment="1" applyProtection="1">
      <alignment horizontal="center" vertical="top" wrapText="1"/>
      <protection locked="0"/>
    </xf>
    <xf numFmtId="0" fontId="19" fillId="13" borderId="15" xfId="0" applyFont="1" applyFill="1" applyBorder="1" applyAlignment="1" applyProtection="1">
      <alignment horizontal="center" vertical="top" wrapText="1"/>
      <protection locked="0"/>
    </xf>
    <xf numFmtId="0" fontId="19" fillId="13" borderId="16" xfId="0" applyFont="1" applyFill="1" applyBorder="1" applyAlignment="1" applyProtection="1">
      <alignment horizontal="center" vertical="top" wrapText="1"/>
      <protection locked="0"/>
    </xf>
    <xf numFmtId="0" fontId="19" fillId="13" borderId="17" xfId="0" applyFont="1" applyFill="1" applyBorder="1" applyAlignment="1" applyProtection="1">
      <alignment horizontal="center" vertical="top" wrapText="1"/>
      <protection locked="0"/>
    </xf>
    <xf numFmtId="0" fontId="20" fillId="2" borderId="19" xfId="0" applyFont="1" applyFill="1" applyBorder="1" applyAlignment="1">
      <alignment horizontal="right" vertical="center"/>
    </xf>
    <xf numFmtId="14" fontId="28" fillId="2" borderId="0" xfId="0" applyNumberFormat="1" applyFont="1" applyFill="1" applyBorder="1" applyAlignment="1">
      <alignment horizontal="center" vertical="center"/>
    </xf>
    <xf numFmtId="0" fontId="28" fillId="2" borderId="0" xfId="0" applyFont="1" applyFill="1" applyBorder="1" applyAlignment="1">
      <alignment horizontal="center" vertical="center"/>
    </xf>
    <xf numFmtId="0" fontId="20" fillId="2" borderId="24" xfId="0" applyFont="1" applyFill="1" applyBorder="1" applyAlignment="1">
      <alignment horizontal="center" vertical="center"/>
    </xf>
    <xf numFmtId="0" fontId="3" fillId="13" borderId="2" xfId="4" applyFill="1" applyBorder="1" applyAlignment="1" applyProtection="1">
      <alignment horizontal="center" vertical="center"/>
      <protection locked="0"/>
    </xf>
    <xf numFmtId="0" fontId="3" fillId="13" borderId="10" xfId="4" applyFill="1" applyBorder="1" applyAlignment="1" applyProtection="1">
      <alignment horizontal="center" vertical="center"/>
      <protection locked="0"/>
    </xf>
    <xf numFmtId="0" fontId="3" fillId="13" borderId="29" xfId="4" applyFill="1" applyBorder="1" applyAlignment="1" applyProtection="1">
      <alignment horizontal="center" vertical="center"/>
      <protection locked="0"/>
    </xf>
    <xf numFmtId="0" fontId="3" fillId="13" borderId="31" xfId="4" applyFill="1" applyBorder="1" applyAlignment="1" applyProtection="1">
      <alignment horizontal="center" vertical="center"/>
      <protection locked="0"/>
    </xf>
    <xf numFmtId="0" fontId="29" fillId="13" borderId="34" xfId="3" applyFont="1" applyFill="1" applyBorder="1" applyAlignment="1" applyProtection="1">
      <alignment horizontal="center" vertical="center"/>
      <protection locked="0"/>
    </xf>
    <xf numFmtId="0" fontId="29" fillId="13" borderId="35" xfId="3" applyFont="1" applyFill="1" applyBorder="1" applyAlignment="1" applyProtection="1">
      <alignment horizontal="center" vertical="center"/>
      <protection locked="0"/>
    </xf>
    <xf numFmtId="14" fontId="3" fillId="0" borderId="2" xfId="4" applyNumberFormat="1" applyFont="1" applyBorder="1" applyAlignment="1">
      <alignment horizontal="left" vertical="center"/>
    </xf>
    <xf numFmtId="14" fontId="3" fillId="0" borderId="10" xfId="4" applyNumberFormat="1" applyFont="1" applyBorder="1" applyAlignment="1">
      <alignment horizontal="left" vertical="center"/>
    </xf>
    <xf numFmtId="0" fontId="10" fillId="13" borderId="2" xfId="4" applyFont="1" applyFill="1" applyBorder="1" applyAlignment="1" applyProtection="1">
      <alignment horizontal="left" vertical="center"/>
      <protection locked="0"/>
    </xf>
    <xf numFmtId="0" fontId="10" fillId="13" borderId="10" xfId="4" applyFont="1" applyFill="1" applyBorder="1" applyAlignment="1" applyProtection="1">
      <alignment horizontal="left" vertical="center"/>
      <protection locked="0"/>
    </xf>
    <xf numFmtId="0" fontId="7" fillId="3" borderId="2" xfId="4" applyFont="1" applyFill="1" applyBorder="1" applyAlignment="1">
      <alignment horizontal="center" vertical="center" wrapText="1"/>
    </xf>
    <xf numFmtId="0" fontId="7" fillId="3" borderId="10" xfId="4" applyFont="1" applyFill="1" applyBorder="1" applyAlignment="1">
      <alignment horizontal="center" vertical="center" wrapText="1"/>
    </xf>
    <xf numFmtId="0" fontId="7" fillId="3" borderId="53" xfId="4" applyFont="1" applyFill="1" applyBorder="1" applyAlignment="1">
      <alignment horizontal="center" vertical="center" wrapText="1"/>
    </xf>
    <xf numFmtId="0" fontId="7" fillId="3" borderId="54" xfId="4" applyFont="1" applyFill="1" applyBorder="1" applyAlignment="1">
      <alignment horizontal="center" vertical="center" wrapText="1"/>
    </xf>
    <xf numFmtId="0" fontId="7" fillId="3" borderId="55" xfId="4" applyFont="1" applyFill="1" applyBorder="1" applyAlignment="1">
      <alignment horizontal="center" vertical="center" wrapText="1"/>
    </xf>
    <xf numFmtId="0" fontId="4" fillId="6" borderId="38" xfId="4" applyFont="1" applyFill="1" applyBorder="1" applyAlignment="1">
      <alignment horizontal="center" vertical="center"/>
    </xf>
    <xf numFmtId="0" fontId="4" fillId="6" borderId="39" xfId="4" applyFont="1" applyFill="1" applyBorder="1" applyAlignment="1">
      <alignment horizontal="center" vertical="center"/>
    </xf>
    <xf numFmtId="0" fontId="4" fillId="6" borderId="39" xfId="4" applyFont="1" applyFill="1" applyBorder="1" applyAlignment="1" applyProtection="1">
      <alignment horizontal="center" vertical="center"/>
      <protection locked="0"/>
    </xf>
    <xf numFmtId="0" fontId="4" fillId="6" borderId="40" xfId="4" applyFont="1" applyFill="1" applyBorder="1" applyAlignment="1" applyProtection="1">
      <alignment horizontal="center" vertical="center"/>
      <protection locked="0"/>
    </xf>
    <xf numFmtId="0" fontId="3" fillId="13" borderId="41" xfId="4" applyFill="1" applyBorder="1" applyAlignment="1" applyProtection="1">
      <alignment horizontal="center" vertical="center" wrapText="1"/>
      <protection locked="0"/>
    </xf>
    <xf numFmtId="0" fontId="3" fillId="13" borderId="12" xfId="4" applyFill="1" applyBorder="1" applyAlignment="1" applyProtection="1">
      <alignment horizontal="center" vertical="center" wrapText="1"/>
      <protection locked="0"/>
    </xf>
    <xf numFmtId="0" fontId="3" fillId="13" borderId="42" xfId="4" applyFill="1" applyBorder="1" applyAlignment="1" applyProtection="1">
      <alignment horizontal="center" vertical="center" wrapText="1"/>
      <protection locked="0"/>
    </xf>
    <xf numFmtId="0" fontId="3" fillId="13" borderId="43" xfId="4" applyFill="1" applyBorder="1" applyAlignment="1" applyProtection="1">
      <alignment horizontal="center" vertical="center" wrapText="1"/>
      <protection locked="0"/>
    </xf>
    <xf numFmtId="0" fontId="3" fillId="13" borderId="0" xfId="4" applyFill="1" applyBorder="1" applyAlignment="1" applyProtection="1">
      <alignment horizontal="center" vertical="center" wrapText="1"/>
      <protection locked="0"/>
    </xf>
    <xf numFmtId="0" fontId="3" fillId="13" borderId="36" xfId="4" applyFill="1" applyBorder="1" applyAlignment="1" applyProtection="1">
      <alignment horizontal="center" vertical="center" wrapText="1"/>
      <protection locked="0"/>
    </xf>
    <xf numFmtId="0" fontId="3" fillId="13" borderId="0" xfId="4" applyFill="1" applyBorder="1" applyAlignment="1" applyProtection="1">
      <alignment horizontal="left" vertical="center" wrapText="1"/>
      <protection locked="0"/>
    </xf>
    <xf numFmtId="0" fontId="3" fillId="13" borderId="36" xfId="4" applyFill="1" applyBorder="1" applyAlignment="1" applyProtection="1">
      <alignment horizontal="left" vertical="center" wrapText="1"/>
      <protection locked="0"/>
    </xf>
    <xf numFmtId="0" fontId="3" fillId="13" borderId="44" xfId="4" applyFill="1" applyBorder="1" applyAlignment="1" applyProtection="1">
      <alignment horizontal="center" vertical="center" wrapText="1"/>
      <protection locked="0"/>
    </xf>
    <xf numFmtId="0" fontId="3" fillId="13" borderId="26" xfId="4" applyFill="1" applyBorder="1" applyAlignment="1" applyProtection="1">
      <alignment horizontal="center" vertical="center" wrapText="1"/>
      <protection locked="0"/>
    </xf>
    <xf numFmtId="0" fontId="3" fillId="13" borderId="45" xfId="4" applyFill="1" applyBorder="1" applyAlignment="1" applyProtection="1">
      <alignment horizontal="center" vertical="center" wrapText="1"/>
      <protection locked="0"/>
    </xf>
    <xf numFmtId="0" fontId="29" fillId="5" borderId="38" xfId="3" applyFont="1" applyBorder="1" applyAlignment="1">
      <alignment horizontal="right" vertical="center"/>
    </xf>
    <xf numFmtId="0" fontId="29" fillId="5" borderId="35" xfId="3" applyFont="1" applyBorder="1" applyAlignment="1">
      <alignment horizontal="right" vertical="center"/>
    </xf>
    <xf numFmtId="0" fontId="2" fillId="13" borderId="34" xfId="3" applyFill="1" applyBorder="1" applyAlignment="1" applyProtection="1">
      <alignment horizontal="center" vertical="center"/>
      <protection locked="0"/>
    </xf>
    <xf numFmtId="0" fontId="2" fillId="13" borderId="39" xfId="3" applyFill="1" applyBorder="1" applyAlignment="1" applyProtection="1">
      <alignment horizontal="center" vertical="center"/>
      <protection locked="0"/>
    </xf>
    <xf numFmtId="0" fontId="2" fillId="13" borderId="40" xfId="3" applyFill="1" applyBorder="1" applyAlignment="1" applyProtection="1">
      <alignment horizontal="center" vertical="center"/>
      <protection locked="0"/>
    </xf>
    <xf numFmtId="0" fontId="29" fillId="5" borderId="7" xfId="3" applyFont="1" applyBorder="1" applyAlignment="1">
      <alignment horizontal="right" vertical="center"/>
    </xf>
    <xf numFmtId="0" fontId="29" fillId="5" borderId="8" xfId="3" applyFont="1" applyBorder="1" applyAlignment="1">
      <alignment horizontal="right" vertical="center"/>
    </xf>
    <xf numFmtId="0" fontId="2" fillId="13" borderId="29" xfId="3" applyFill="1" applyBorder="1" applyAlignment="1" applyProtection="1">
      <alignment horizontal="center" vertical="center"/>
      <protection locked="0"/>
    </xf>
    <xf numFmtId="0" fontId="2" fillId="13" borderId="30" xfId="3" applyFill="1" applyBorder="1" applyAlignment="1" applyProtection="1">
      <alignment horizontal="center" vertical="center"/>
      <protection locked="0"/>
    </xf>
    <xf numFmtId="0" fontId="2" fillId="13" borderId="31" xfId="3" applyFill="1" applyBorder="1" applyAlignment="1" applyProtection="1">
      <alignment horizontal="center" vertical="center"/>
      <protection locked="0"/>
    </xf>
    <xf numFmtId="0" fontId="2" fillId="13" borderId="8" xfId="3" applyFill="1" applyBorder="1" applyAlignment="1" applyProtection="1">
      <alignment horizontal="center" vertical="center"/>
      <protection locked="0"/>
    </xf>
    <xf numFmtId="0" fontId="2" fillId="13" borderId="9" xfId="3" applyFill="1" applyBorder="1" applyAlignment="1" applyProtection="1">
      <alignment horizontal="center" vertical="center"/>
      <protection locked="0"/>
    </xf>
    <xf numFmtId="0" fontId="3" fillId="0" borderId="1" xfId="4" applyBorder="1" applyAlignment="1"/>
    <xf numFmtId="0" fontId="3" fillId="0" borderId="2" xfId="4" applyBorder="1" applyAlignment="1"/>
    <xf numFmtId="0" fontId="3" fillId="0" borderId="1" xfId="4" applyBorder="1" applyAlignment="1">
      <alignment horizontal="center" vertical="top"/>
    </xf>
    <xf numFmtId="0" fontId="3" fillId="0" borderId="2" xfId="4" applyBorder="1" applyAlignment="1">
      <alignment horizontal="center" vertical="top"/>
    </xf>
    <xf numFmtId="0" fontId="11" fillId="13" borderId="34" xfId="4" applyFont="1" applyFill="1" applyBorder="1" applyAlignment="1" applyProtection="1">
      <alignment horizontal="center" vertical="center"/>
      <protection locked="0"/>
    </xf>
    <xf numFmtId="0" fontId="11" fillId="13" borderId="39" xfId="4" applyFont="1" applyFill="1" applyBorder="1" applyAlignment="1" applyProtection="1">
      <alignment horizontal="center" vertical="center"/>
      <protection locked="0"/>
    </xf>
    <xf numFmtId="49" fontId="11" fillId="13" borderId="2" xfId="4" applyNumberFormat="1" applyFont="1" applyFill="1" applyBorder="1" applyAlignment="1" applyProtection="1">
      <alignment horizontal="center" vertical="center"/>
      <protection locked="0"/>
    </xf>
    <xf numFmtId="49" fontId="11" fillId="13" borderId="5" xfId="4" applyNumberFormat="1" applyFont="1" applyFill="1" applyBorder="1" applyAlignment="1" applyProtection="1">
      <alignment horizontal="center" vertical="center"/>
      <protection locked="0"/>
    </xf>
    <xf numFmtId="0" fontId="3" fillId="0" borderId="34" xfId="4" applyFont="1" applyBorder="1" applyAlignment="1">
      <alignment horizontal="left" vertical="center"/>
    </xf>
    <xf numFmtId="0" fontId="3" fillId="0" borderId="35" xfId="4" applyFont="1" applyBorder="1" applyAlignment="1">
      <alignment horizontal="left" vertical="center"/>
    </xf>
    <xf numFmtId="0" fontId="3" fillId="0" borderId="2" xfId="4" applyFont="1" applyBorder="1" applyAlignment="1">
      <alignment horizontal="left" vertical="center"/>
    </xf>
    <xf numFmtId="0" fontId="3" fillId="0" borderId="10" xfId="4" applyFont="1" applyBorder="1" applyAlignment="1">
      <alignment horizontal="left" vertical="center"/>
    </xf>
    <xf numFmtId="0" fontId="5" fillId="2" borderId="2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65" xfId="0" applyFont="1" applyFill="1" applyBorder="1" applyAlignment="1">
      <alignment horizontal="left" vertical="center" wrapText="1"/>
    </xf>
    <xf numFmtId="0" fontId="22" fillId="2" borderId="58" xfId="0" applyFont="1" applyFill="1" applyBorder="1" applyAlignment="1">
      <alignment horizontal="center" vertical="center"/>
    </xf>
    <xf numFmtId="0" fontId="33" fillId="7" borderId="58" xfId="0" applyFont="1" applyFill="1" applyBorder="1" applyAlignment="1">
      <alignment horizontal="center" vertical="center"/>
    </xf>
    <xf numFmtId="0" fontId="33" fillId="7" borderId="59" xfId="0" applyFont="1" applyFill="1" applyBorder="1" applyAlignment="1">
      <alignment horizontal="center" vertical="center"/>
    </xf>
    <xf numFmtId="0" fontId="19" fillId="2" borderId="62" xfId="0" applyFont="1" applyFill="1" applyBorder="1" applyAlignment="1">
      <alignment horizontal="center" vertical="center"/>
    </xf>
    <xf numFmtId="0" fontId="5" fillId="2" borderId="5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26" fillId="2" borderId="62" xfId="0" applyFont="1" applyFill="1" applyBorder="1" applyAlignment="1">
      <alignment horizontal="center" vertical="center"/>
    </xf>
    <xf numFmtId="0" fontId="26" fillId="2" borderId="63" xfId="0" applyFont="1" applyFill="1" applyBorder="1" applyAlignment="1">
      <alignment horizontal="center" vertical="center"/>
    </xf>
    <xf numFmtId="0" fontId="5" fillId="2" borderId="56" xfId="0" applyFont="1" applyFill="1" applyBorder="1" applyAlignment="1">
      <alignment horizontal="left" vertical="center" wrapText="1"/>
    </xf>
    <xf numFmtId="0" fontId="41" fillId="2" borderId="67" xfId="0" applyFont="1" applyFill="1" applyBorder="1" applyAlignment="1">
      <alignment horizontal="left" vertical="center" wrapText="1"/>
    </xf>
    <xf numFmtId="0" fontId="41" fillId="2" borderId="68" xfId="0" applyFont="1" applyFill="1" applyBorder="1" applyAlignment="1">
      <alignment horizontal="left" vertical="center" wrapText="1"/>
    </xf>
    <xf numFmtId="0" fontId="41" fillId="7" borderId="67" xfId="0" applyFont="1" applyFill="1" applyBorder="1" applyAlignment="1">
      <alignment horizontal="left" vertical="center" wrapText="1"/>
    </xf>
    <xf numFmtId="0" fontId="41" fillId="7" borderId="68" xfId="0" applyFont="1" applyFill="1" applyBorder="1" applyAlignment="1">
      <alignment horizontal="left" vertical="center" wrapText="1"/>
    </xf>
    <xf numFmtId="0" fontId="41" fillId="7" borderId="71" xfId="0" applyFont="1" applyFill="1" applyBorder="1" applyAlignment="1">
      <alignment horizontal="left" vertical="center" wrapText="1"/>
    </xf>
    <xf numFmtId="0" fontId="41" fillId="2" borderId="72" xfId="0" applyFont="1" applyFill="1" applyBorder="1" applyAlignment="1">
      <alignment horizontal="left" vertical="center" wrapText="1"/>
    </xf>
    <xf numFmtId="0" fontId="41" fillId="2" borderId="73" xfId="0" applyFont="1" applyFill="1" applyBorder="1" applyAlignment="1">
      <alignment horizontal="left" vertical="center" wrapText="1"/>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7" fillId="0" borderId="17" xfId="0" applyFont="1" applyFill="1" applyBorder="1" applyAlignment="1">
      <alignment horizontal="center" vertical="center"/>
    </xf>
    <xf numFmtId="0" fontId="7" fillId="0" borderId="48" xfId="0" applyFont="1" applyFill="1" applyBorder="1" applyAlignment="1">
      <alignment horizontal="center" vertical="center"/>
    </xf>
    <xf numFmtId="0" fontId="11" fillId="0" borderId="1" xfId="0" applyFont="1" applyBorder="1" applyAlignment="1">
      <alignment horizontal="right" vertical="center"/>
    </xf>
    <xf numFmtId="0" fontId="41" fillId="7" borderId="66" xfId="0" applyFont="1" applyFill="1" applyBorder="1" applyAlignment="1">
      <alignment horizontal="left" vertical="center" wrapText="1"/>
    </xf>
    <xf numFmtId="0" fontId="37" fillId="0" borderId="51"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48" xfId="0" applyFont="1" applyBorder="1" applyAlignment="1">
      <alignment horizontal="center" vertical="center" wrapText="1"/>
    </xf>
    <xf numFmtId="0" fontId="40" fillId="8" borderId="2"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11" fillId="0" borderId="81" xfId="0" applyFont="1" applyBorder="1" applyAlignment="1">
      <alignment horizontal="left" vertical="center"/>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11" fillId="0" borderId="50" xfId="0" applyFont="1" applyBorder="1" applyAlignment="1">
      <alignment horizontal="right" vertical="center"/>
    </xf>
    <xf numFmtId="0" fontId="11" fillId="0" borderId="30" xfId="0" applyFont="1" applyBorder="1" applyAlignment="1">
      <alignment horizontal="right" vertical="center"/>
    </xf>
    <xf numFmtId="0" fontId="38" fillId="4" borderId="78" xfId="0" applyFont="1" applyFill="1" applyBorder="1" applyAlignment="1">
      <alignment horizontal="center" vertical="center" wrapText="1"/>
    </xf>
    <xf numFmtId="0" fontId="38" fillId="4" borderId="12" xfId="0" applyFont="1" applyFill="1" applyBorder="1" applyAlignment="1">
      <alignment horizontal="center" vertical="center" wrapText="1"/>
    </xf>
    <xf numFmtId="0" fontId="38" fillId="4" borderId="76" xfId="0" applyFont="1" applyFill="1" applyBorder="1" applyAlignment="1">
      <alignment horizontal="center" vertical="center" wrapText="1"/>
    </xf>
    <xf numFmtId="0" fontId="38" fillId="4" borderId="77" xfId="0" applyFont="1" applyFill="1" applyBorder="1" applyAlignment="1">
      <alignment horizontal="center" vertical="center" wrapText="1"/>
    </xf>
    <xf numFmtId="0" fontId="0" fillId="0" borderId="1" xfId="0" applyBorder="1" applyAlignment="1"/>
    <xf numFmtId="0" fontId="0" fillId="0" borderId="1" xfId="0" applyBorder="1" applyAlignment="1">
      <alignment horizontal="center" vertical="top"/>
    </xf>
    <xf numFmtId="0" fontId="11" fillId="0" borderId="49"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41" fillId="2" borderId="66" xfId="0" applyFont="1" applyFill="1" applyBorder="1" applyAlignment="1">
      <alignment horizontal="left" vertical="center" wrapText="1"/>
    </xf>
    <xf numFmtId="0" fontId="41" fillId="2" borderId="70" xfId="0" applyFont="1" applyFill="1" applyBorder="1" applyAlignment="1">
      <alignment horizontal="left" vertical="center" wrapText="1"/>
    </xf>
    <xf numFmtId="0" fontId="41" fillId="2" borderId="85" xfId="0" applyFont="1" applyFill="1" applyBorder="1" applyAlignment="1">
      <alignment horizontal="left" vertical="center" wrapText="1"/>
    </xf>
    <xf numFmtId="0" fontId="41" fillId="2" borderId="69" xfId="0" applyFont="1" applyFill="1" applyBorder="1" applyAlignment="1">
      <alignment horizontal="left" vertical="center" wrapText="1"/>
    </xf>
    <xf numFmtId="0" fontId="41" fillId="2" borderId="96" xfId="0" applyFont="1" applyFill="1" applyBorder="1" applyAlignment="1">
      <alignment horizontal="left" vertical="center" wrapText="1"/>
    </xf>
    <xf numFmtId="0" fontId="41" fillId="7" borderId="69" xfId="0" applyFont="1" applyFill="1" applyBorder="1" applyAlignment="1">
      <alignment horizontal="left" vertical="center" wrapText="1"/>
    </xf>
    <xf numFmtId="0" fontId="39" fillId="4" borderId="75" xfId="0" applyFont="1" applyFill="1" applyBorder="1" applyAlignment="1">
      <alignment horizontal="center" vertical="center" wrapText="1"/>
    </xf>
    <xf numFmtId="0" fontId="39" fillId="4" borderId="92" xfId="0" applyFont="1" applyFill="1" applyBorder="1" applyAlignment="1">
      <alignment horizontal="center" vertical="center" wrapText="1"/>
    </xf>
    <xf numFmtId="0" fontId="39" fillId="4" borderId="71" xfId="0" applyFont="1" applyFill="1" applyBorder="1" applyAlignment="1">
      <alignment horizontal="center" vertical="center" wrapText="1"/>
    </xf>
    <xf numFmtId="0" fontId="39" fillId="4" borderId="74" xfId="0" applyFont="1" applyFill="1" applyBorder="1" applyAlignment="1">
      <alignment horizontal="center" vertical="center" wrapText="1"/>
    </xf>
    <xf numFmtId="0" fontId="39" fillId="4" borderId="91" xfId="0" applyFont="1" applyFill="1" applyBorder="1" applyAlignment="1">
      <alignment horizontal="center" vertical="center" wrapText="1"/>
    </xf>
    <xf numFmtId="0" fontId="39" fillId="4" borderId="94" xfId="0" applyFont="1" applyFill="1" applyBorder="1" applyAlignment="1">
      <alignment horizontal="center" vertical="center" wrapText="1"/>
    </xf>
    <xf numFmtId="0" fontId="41" fillId="2" borderId="2" xfId="0" applyFont="1" applyFill="1" applyBorder="1" applyAlignment="1">
      <alignment horizontal="left" vertical="center" wrapText="1"/>
    </xf>
    <xf numFmtId="0" fontId="41" fillId="2" borderId="10" xfId="0" applyFont="1" applyFill="1" applyBorder="1" applyAlignment="1">
      <alignment horizontal="left" vertical="center" wrapText="1"/>
    </xf>
    <xf numFmtId="0" fontId="6" fillId="0" borderId="51" xfId="4" applyFont="1" applyBorder="1" applyAlignment="1">
      <alignment horizontal="center" vertical="center" textRotation="90" wrapText="1"/>
    </xf>
    <xf numFmtId="0" fontId="6" fillId="0" borderId="111" xfId="4" applyFont="1" applyBorder="1" applyAlignment="1">
      <alignment horizontal="center" vertical="center" textRotation="90" wrapText="1"/>
    </xf>
    <xf numFmtId="0" fontId="6" fillId="0" borderId="48" xfId="4" applyFont="1" applyBorder="1" applyAlignment="1">
      <alignment horizontal="center" vertical="center" textRotation="90" wrapText="1"/>
    </xf>
    <xf numFmtId="0" fontId="53" fillId="0" borderId="11" xfId="4" applyFont="1" applyFill="1" applyBorder="1" applyAlignment="1" applyProtection="1">
      <alignment horizontal="left" vertical="top" wrapText="1"/>
      <protection locked="0"/>
    </xf>
    <xf numFmtId="0" fontId="53" fillId="0" borderId="12" xfId="4" applyFont="1" applyFill="1" applyBorder="1" applyAlignment="1" applyProtection="1">
      <alignment horizontal="left" vertical="top" wrapText="1"/>
      <protection locked="0"/>
    </xf>
    <xf numFmtId="0" fontId="53" fillId="0" borderId="13" xfId="4" applyFont="1" applyFill="1" applyBorder="1" applyAlignment="1" applyProtection="1">
      <alignment horizontal="left" vertical="top" wrapText="1"/>
      <protection locked="0"/>
    </xf>
    <xf numFmtId="0" fontId="53" fillId="0" borderId="52" xfId="4" applyFont="1" applyFill="1" applyBorder="1" applyAlignment="1" applyProtection="1">
      <alignment horizontal="left" vertical="top" wrapText="1"/>
      <protection locked="0"/>
    </xf>
    <xf numFmtId="0" fontId="53" fillId="0" borderId="0" xfId="4" applyFont="1" applyFill="1" applyBorder="1" applyAlignment="1" applyProtection="1">
      <alignment horizontal="left" vertical="top" wrapText="1"/>
      <protection locked="0"/>
    </xf>
    <xf numFmtId="0" fontId="53" fillId="0" borderId="14" xfId="4" applyFont="1" applyFill="1" applyBorder="1" applyAlignment="1" applyProtection="1">
      <alignment horizontal="left" vertical="top" wrapText="1"/>
      <protection locked="0"/>
    </xf>
    <xf numFmtId="0" fontId="53" fillId="0" borderId="15" xfId="4" applyFont="1" applyFill="1" applyBorder="1" applyAlignment="1" applyProtection="1">
      <alignment horizontal="left" vertical="top" wrapText="1"/>
      <protection locked="0"/>
    </xf>
    <xf numFmtId="0" fontId="53" fillId="0" borderId="16" xfId="4" applyFont="1" applyFill="1" applyBorder="1" applyAlignment="1" applyProtection="1">
      <alignment horizontal="left" vertical="top" wrapText="1"/>
      <protection locked="0"/>
    </xf>
    <xf numFmtId="0" fontId="53" fillId="0" borderId="17" xfId="4" applyFont="1" applyFill="1" applyBorder="1" applyAlignment="1" applyProtection="1">
      <alignment horizontal="left" vertical="top" wrapText="1"/>
      <protection locked="0"/>
    </xf>
    <xf numFmtId="0" fontId="54" fillId="3" borderId="2" xfId="4" applyFont="1" applyFill="1" applyBorder="1" applyAlignment="1">
      <alignment horizontal="left"/>
    </xf>
    <xf numFmtId="0" fontId="54" fillId="3" borderId="5" xfId="4" applyFont="1" applyFill="1" applyBorder="1" applyAlignment="1">
      <alignment horizontal="left"/>
    </xf>
    <xf numFmtId="0" fontId="54" fillId="3" borderId="10" xfId="4" applyFont="1" applyFill="1" applyBorder="1" applyAlignment="1">
      <alignment horizontal="left"/>
    </xf>
    <xf numFmtId="0" fontId="53" fillId="0" borderId="11" xfId="4" applyFont="1" applyFill="1" applyBorder="1" applyAlignment="1">
      <alignment horizontal="left" vertical="top"/>
    </xf>
    <xf numFmtId="0" fontId="53" fillId="0" borderId="15" xfId="4" applyFont="1" applyFill="1" applyBorder="1" applyAlignment="1">
      <alignment horizontal="left" vertical="top"/>
    </xf>
    <xf numFmtId="0" fontId="53" fillId="0" borderId="12" xfId="4" applyFont="1" applyFill="1" applyBorder="1" applyAlignment="1" applyProtection="1">
      <alignment horizontal="left" vertical="center"/>
      <protection locked="0"/>
    </xf>
    <xf numFmtId="0" fontId="53" fillId="0" borderId="13" xfId="4" applyFont="1" applyFill="1" applyBorder="1" applyAlignment="1" applyProtection="1">
      <alignment horizontal="left" vertical="center"/>
      <protection locked="0"/>
    </xf>
    <xf numFmtId="0" fontId="53" fillId="0" borderId="16" xfId="4" applyFont="1" applyFill="1" applyBorder="1" applyAlignment="1" applyProtection="1">
      <alignment horizontal="left" vertical="center"/>
      <protection locked="0"/>
    </xf>
    <xf numFmtId="0" fontId="53" fillId="0" borderId="17" xfId="4" applyFont="1" applyFill="1" applyBorder="1" applyAlignment="1" applyProtection="1">
      <alignment horizontal="left" vertical="center"/>
      <protection locked="0"/>
    </xf>
    <xf numFmtId="165" fontId="53" fillId="0" borderId="12" xfId="4" applyNumberFormat="1" applyFont="1" applyFill="1" applyBorder="1" applyAlignment="1" applyProtection="1">
      <alignment horizontal="left" vertical="center"/>
      <protection locked="0"/>
    </xf>
    <xf numFmtId="165" fontId="53" fillId="0" borderId="13" xfId="4" applyNumberFormat="1" applyFont="1" applyFill="1" applyBorder="1" applyAlignment="1" applyProtection="1">
      <alignment horizontal="left" vertical="center"/>
      <protection locked="0"/>
    </xf>
    <xf numFmtId="165" fontId="53" fillId="0" borderId="16" xfId="4" applyNumberFormat="1" applyFont="1" applyFill="1" applyBorder="1" applyAlignment="1" applyProtection="1">
      <alignment horizontal="left" vertical="center"/>
      <protection locked="0"/>
    </xf>
    <xf numFmtId="165" fontId="53" fillId="0" borderId="17" xfId="4" applyNumberFormat="1" applyFont="1" applyFill="1" applyBorder="1" applyAlignment="1" applyProtection="1">
      <alignment horizontal="left" vertical="center"/>
      <protection locked="0"/>
    </xf>
    <xf numFmtId="0" fontId="53" fillId="0" borderId="1" xfId="4" applyFont="1" applyFill="1" applyBorder="1" applyAlignment="1" applyProtection="1">
      <alignment horizontal="left" vertical="top" shrinkToFit="1"/>
      <protection locked="0"/>
    </xf>
    <xf numFmtId="165" fontId="53" fillId="0" borderId="15" xfId="4" applyNumberFormat="1" applyFont="1" applyFill="1" applyBorder="1" applyAlignment="1" applyProtection="1">
      <alignment horizontal="center" vertical="top" shrinkToFit="1"/>
      <protection locked="0"/>
    </xf>
    <xf numFmtId="165" fontId="53" fillId="0" borderId="17" xfId="4" applyNumberFormat="1" applyFont="1" applyFill="1" applyBorder="1" applyAlignment="1" applyProtection="1">
      <alignment horizontal="center" vertical="top" shrinkToFit="1"/>
      <protection locked="0"/>
    </xf>
    <xf numFmtId="165" fontId="53" fillId="0" borderId="2" xfId="4" applyNumberFormat="1" applyFont="1" applyFill="1" applyBorder="1" applyAlignment="1" applyProtection="1">
      <alignment horizontal="center" vertical="top" shrinkToFit="1"/>
      <protection locked="0"/>
    </xf>
    <xf numFmtId="165" fontId="53" fillId="0" borderId="10" xfId="4" applyNumberFormat="1" applyFont="1" applyFill="1" applyBorder="1" applyAlignment="1" applyProtection="1">
      <alignment horizontal="center" vertical="top" shrinkToFit="1"/>
      <protection locked="0"/>
    </xf>
    <xf numFmtId="0" fontId="53" fillId="0" borderId="11" xfId="4" applyFont="1" applyFill="1" applyBorder="1" applyAlignment="1">
      <alignment horizontal="left"/>
    </xf>
    <xf numFmtId="0" fontId="53" fillId="0" borderId="12" xfId="4" applyFont="1" applyFill="1" applyBorder="1" applyAlignment="1">
      <alignment horizontal="left"/>
    </xf>
    <xf numFmtId="0" fontId="53" fillId="0" borderId="12" xfId="4" applyFont="1" applyFill="1" applyBorder="1" applyAlignment="1" applyProtection="1">
      <alignment horizontal="left" vertical="center" shrinkToFit="1"/>
      <protection locked="0"/>
    </xf>
    <xf numFmtId="0" fontId="53" fillId="0" borderId="13" xfId="4" applyFont="1" applyFill="1" applyBorder="1" applyAlignment="1" applyProtection="1">
      <alignment horizontal="left" vertical="center" shrinkToFit="1"/>
      <protection locked="0"/>
    </xf>
    <xf numFmtId="0" fontId="53" fillId="0" borderId="16" xfId="4" applyFont="1" applyFill="1" applyBorder="1" applyAlignment="1" applyProtection="1">
      <alignment horizontal="left" vertical="center" shrinkToFit="1"/>
      <protection locked="0"/>
    </xf>
    <xf numFmtId="0" fontId="53" fillId="0" borderId="17" xfId="4" applyFont="1" applyFill="1" applyBorder="1" applyAlignment="1" applyProtection="1">
      <alignment horizontal="left" vertical="center" shrinkToFit="1"/>
      <protection locked="0"/>
    </xf>
    <xf numFmtId="0" fontId="53" fillId="0" borderId="29" xfId="4" applyFont="1" applyFill="1" applyBorder="1" applyAlignment="1">
      <alignment horizontal="center" vertical="center" wrapText="1"/>
    </xf>
    <xf numFmtId="0" fontId="53" fillId="0" borderId="30" xfId="4" applyFont="1" applyFill="1" applyBorder="1" applyAlignment="1">
      <alignment horizontal="center" vertical="center" wrapText="1"/>
    </xf>
    <xf numFmtId="0" fontId="53" fillId="0" borderId="30" xfId="4" applyFont="1" applyFill="1" applyBorder="1" applyAlignment="1">
      <alignment horizontal="center" vertical="center"/>
    </xf>
    <xf numFmtId="0" fontId="53" fillId="0" borderId="31" xfId="4" applyFont="1" applyFill="1" applyBorder="1" applyAlignment="1">
      <alignment horizontal="center" vertical="center"/>
    </xf>
    <xf numFmtId="0" fontId="53" fillId="0" borderId="31" xfId="4" applyFont="1" applyFill="1" applyBorder="1" applyAlignment="1">
      <alignment horizontal="center" vertical="center" wrapText="1"/>
    </xf>
    <xf numFmtId="0" fontId="53" fillId="0" borderId="2" xfId="4" applyFont="1" applyFill="1" applyBorder="1" applyAlignment="1" applyProtection="1">
      <alignment horizontal="left" vertical="top" shrinkToFit="1"/>
      <protection locked="0"/>
    </xf>
    <xf numFmtId="0" fontId="53" fillId="0" borderId="5" xfId="4" applyFont="1" applyFill="1" applyBorder="1" applyAlignment="1" applyProtection="1">
      <alignment horizontal="left" vertical="top" shrinkToFit="1"/>
      <protection locked="0"/>
    </xf>
    <xf numFmtId="0" fontId="53" fillId="0" borderId="10" xfId="4" applyFont="1" applyFill="1" applyBorder="1" applyAlignment="1" applyProtection="1">
      <alignment horizontal="left" vertical="top" shrinkToFit="1"/>
      <protection locked="0"/>
    </xf>
    <xf numFmtId="0" fontId="53" fillId="0" borderId="15" xfId="4" applyFont="1" applyFill="1" applyBorder="1" applyAlignment="1" applyProtection="1">
      <alignment vertical="top" shrinkToFit="1"/>
      <protection locked="0"/>
    </xf>
    <xf numFmtId="0" fontId="53" fillId="0" borderId="17" xfId="4" applyFont="1" applyFill="1" applyBorder="1" applyAlignment="1" applyProtection="1">
      <alignment vertical="top" shrinkToFit="1"/>
      <protection locked="0"/>
    </xf>
    <xf numFmtId="0" fontId="53" fillId="0" borderId="52" xfId="4" applyFont="1" applyFill="1" applyBorder="1" applyAlignment="1">
      <alignment horizontal="left" vertical="center"/>
    </xf>
    <xf numFmtId="0" fontId="54" fillId="3" borderId="2" xfId="4" applyFont="1" applyFill="1" applyBorder="1" applyAlignment="1">
      <alignment horizontal="left" vertical="top"/>
    </xf>
    <xf numFmtId="0" fontId="54" fillId="3" borderId="5" xfId="4" applyFont="1" applyFill="1" applyBorder="1" applyAlignment="1">
      <alignment horizontal="left" vertical="top"/>
    </xf>
    <xf numFmtId="0" fontId="54" fillId="3" borderId="10" xfId="4" applyFont="1" applyFill="1" applyBorder="1" applyAlignment="1">
      <alignment horizontal="left" vertical="top"/>
    </xf>
    <xf numFmtId="0" fontId="53" fillId="0" borderId="11" xfId="4" applyFont="1" applyFill="1" applyBorder="1" applyAlignment="1">
      <alignment horizontal="left" wrapText="1"/>
    </xf>
    <xf numFmtId="0" fontId="53" fillId="0" borderId="15" xfId="4" applyFont="1" applyFill="1" applyBorder="1" applyAlignment="1">
      <alignment horizontal="left" wrapText="1"/>
    </xf>
    <xf numFmtId="0" fontId="53" fillId="0" borderId="12" xfId="4" applyFont="1" applyFill="1" applyBorder="1" applyAlignment="1" applyProtection="1">
      <alignment horizontal="left" vertical="center" wrapText="1"/>
      <protection locked="0"/>
    </xf>
    <xf numFmtId="0" fontId="53" fillId="0" borderId="13" xfId="4" applyFont="1" applyFill="1" applyBorder="1" applyAlignment="1" applyProtection="1">
      <alignment horizontal="left" vertical="center" wrapText="1"/>
      <protection locked="0"/>
    </xf>
    <xf numFmtId="0" fontId="53" fillId="0" borderId="16" xfId="4" applyFont="1" applyFill="1" applyBorder="1" applyAlignment="1" applyProtection="1">
      <alignment horizontal="left" vertical="center" wrapText="1"/>
      <protection locked="0"/>
    </xf>
    <xf numFmtId="0" fontId="53" fillId="0" borderId="17" xfId="4" applyFont="1" applyFill="1" applyBorder="1" applyAlignment="1" applyProtection="1">
      <alignment horizontal="left" vertical="center" wrapText="1"/>
      <protection locked="0"/>
    </xf>
    <xf numFmtId="0" fontId="53" fillId="0" borderId="11" xfId="4" applyFont="1" applyFill="1" applyBorder="1" applyAlignment="1">
      <alignment horizontal="left" vertical="top" wrapText="1"/>
    </xf>
    <xf numFmtId="0" fontId="53" fillId="0" borderId="15" xfId="4" applyFont="1" applyFill="1" applyBorder="1" applyAlignment="1">
      <alignment horizontal="left" vertical="top" wrapText="1"/>
    </xf>
    <xf numFmtId="165" fontId="53" fillId="0" borderId="12" xfId="4" applyNumberFormat="1" applyFont="1" applyFill="1" applyBorder="1" applyAlignment="1" applyProtection="1">
      <alignment horizontal="left" vertical="center" wrapText="1"/>
      <protection locked="0"/>
    </xf>
    <xf numFmtId="165" fontId="53" fillId="0" borderId="13" xfId="4" applyNumberFormat="1" applyFont="1" applyFill="1" applyBorder="1" applyAlignment="1" applyProtection="1">
      <alignment horizontal="left" vertical="center" wrapText="1"/>
      <protection locked="0"/>
    </xf>
    <xf numFmtId="165" fontId="53" fillId="0" borderId="16" xfId="4" applyNumberFormat="1" applyFont="1" applyFill="1" applyBorder="1" applyAlignment="1" applyProtection="1">
      <alignment horizontal="left" vertical="center" wrapText="1"/>
      <protection locked="0"/>
    </xf>
    <xf numFmtId="165" fontId="53" fillId="0" borderId="17" xfId="4" applyNumberFormat="1" applyFont="1" applyFill="1" applyBorder="1" applyAlignment="1" applyProtection="1">
      <alignment horizontal="left" vertical="center" wrapText="1"/>
      <protection locked="0"/>
    </xf>
    <xf numFmtId="0" fontId="53" fillId="0" borderId="51" xfId="4" applyFont="1" applyBorder="1" applyAlignment="1">
      <alignment horizontal="center" vertical="center" textRotation="90"/>
    </xf>
    <xf numFmtId="0" fontId="53" fillId="0" borderId="111" xfId="4" applyFont="1" applyBorder="1" applyAlignment="1">
      <alignment horizontal="center" vertical="center" textRotation="90"/>
    </xf>
    <xf numFmtId="0" fontId="53" fillId="0" borderId="48" xfId="4" applyFont="1" applyBorder="1" applyAlignment="1">
      <alignment horizontal="center" vertical="center" textRotation="90"/>
    </xf>
    <xf numFmtId="0" fontId="53" fillId="0" borderId="15" xfId="4" applyFont="1" applyFill="1" applyBorder="1" applyAlignment="1">
      <alignment horizontal="left"/>
    </xf>
    <xf numFmtId="0" fontId="53" fillId="0" borderId="12" xfId="4" applyFont="1" applyFill="1" applyBorder="1" applyAlignment="1">
      <alignment horizontal="left" vertical="top"/>
    </xf>
    <xf numFmtId="0" fontId="53" fillId="0" borderId="16" xfId="4" applyFont="1" applyFill="1" applyBorder="1" applyAlignment="1">
      <alignment horizontal="left" vertical="top"/>
    </xf>
    <xf numFmtId="0" fontId="54" fillId="3" borderId="2" xfId="4" applyFont="1" applyFill="1" applyBorder="1" applyAlignment="1">
      <alignment horizontal="left" vertical="top" wrapText="1"/>
    </xf>
    <xf numFmtId="0" fontId="54" fillId="3" borderId="5" xfId="4" applyFont="1" applyFill="1" applyBorder="1" applyAlignment="1">
      <alignment horizontal="left" vertical="top" wrapText="1"/>
    </xf>
    <xf numFmtId="0" fontId="54" fillId="3" borderId="10" xfId="4" applyFont="1" applyFill="1" applyBorder="1" applyAlignment="1">
      <alignment horizontal="left" vertical="top" wrapText="1"/>
    </xf>
    <xf numFmtId="0" fontId="53" fillId="0" borderId="34" xfId="4" applyFont="1" applyFill="1" applyBorder="1" applyAlignment="1" applyProtection="1">
      <alignment horizontal="left" vertical="top" shrinkToFit="1"/>
      <protection locked="0"/>
    </xf>
    <xf numFmtId="0" fontId="53" fillId="0" borderId="39" xfId="4" applyFont="1" applyFill="1" applyBorder="1" applyAlignment="1" applyProtection="1">
      <alignment horizontal="left" vertical="top" shrinkToFit="1"/>
      <protection locked="0"/>
    </xf>
    <xf numFmtId="0" fontId="53" fillId="0" borderId="35" xfId="4" applyFont="1" applyFill="1" applyBorder="1" applyAlignment="1" applyProtection="1">
      <alignment horizontal="left" vertical="top" shrinkToFit="1"/>
      <protection locked="0"/>
    </xf>
    <xf numFmtId="0" fontId="7" fillId="0" borderId="0" xfId="4" applyFont="1" applyAlignment="1">
      <alignment horizontal="center"/>
    </xf>
    <xf numFmtId="0" fontId="53" fillId="0" borderId="2" xfId="4" applyFont="1" applyFill="1" applyBorder="1" applyAlignment="1" applyProtection="1">
      <alignment horizontal="center" vertical="center"/>
      <protection locked="0"/>
    </xf>
    <xf numFmtId="0" fontId="53" fillId="0" borderId="5" xfId="4" applyFont="1" applyFill="1" applyBorder="1" applyAlignment="1" applyProtection="1">
      <alignment horizontal="center" vertical="center"/>
      <protection locked="0"/>
    </xf>
    <xf numFmtId="0" fontId="53" fillId="0" borderId="10" xfId="4" applyFont="1" applyFill="1" applyBorder="1" applyAlignment="1" applyProtection="1">
      <alignment horizontal="center" vertical="center"/>
      <protection locked="0"/>
    </xf>
    <xf numFmtId="0" fontId="53" fillId="0" borderId="2" xfId="4" applyFont="1" applyFill="1" applyBorder="1" applyAlignment="1" applyProtection="1">
      <alignment horizontal="center" vertical="center" shrinkToFit="1"/>
      <protection locked="0"/>
    </xf>
    <xf numFmtId="0" fontId="53" fillId="0" borderId="5" xfId="4" applyFont="1" applyFill="1" applyBorder="1" applyAlignment="1" applyProtection="1">
      <alignment horizontal="center" vertical="center" shrinkToFit="1"/>
      <protection locked="0"/>
    </xf>
    <xf numFmtId="0" fontId="53" fillId="0" borderId="10" xfId="4" applyFont="1" applyFill="1" applyBorder="1" applyAlignment="1" applyProtection="1">
      <alignment horizontal="center" vertical="center" shrinkToFit="1"/>
      <protection locked="0"/>
    </xf>
    <xf numFmtId="0" fontId="53" fillId="0" borderId="0" xfId="4" applyFont="1" applyAlignment="1">
      <alignment horizontal="right" vertical="center" wrapText="1"/>
    </xf>
    <xf numFmtId="0" fontId="53" fillId="0" borderId="16" xfId="4" applyFont="1" applyBorder="1" applyAlignment="1">
      <alignment horizontal="right" vertical="center" wrapText="1"/>
    </xf>
    <xf numFmtId="0" fontId="54" fillId="10" borderId="2" xfId="4" applyFont="1" applyFill="1" applyBorder="1" applyAlignment="1">
      <alignment horizontal="left" vertical="top" wrapText="1"/>
    </xf>
    <xf numFmtId="0" fontId="54" fillId="10" borderId="5" xfId="4" applyFont="1" applyFill="1" applyBorder="1" applyAlignment="1">
      <alignment horizontal="left" vertical="top" wrapText="1"/>
    </xf>
    <xf numFmtId="0" fontId="54" fillId="10" borderId="10" xfId="4" applyFont="1" applyFill="1" applyBorder="1" applyAlignment="1">
      <alignment horizontal="left" vertical="top" wrapText="1"/>
    </xf>
    <xf numFmtId="0" fontId="53" fillId="0" borderId="12" xfId="4" applyFont="1" applyFill="1" applyBorder="1" applyAlignment="1" applyProtection="1">
      <alignment horizontal="left" vertical="top"/>
      <protection locked="0"/>
    </xf>
    <xf numFmtId="0" fontId="53" fillId="0" borderId="13" xfId="4" applyFont="1" applyFill="1" applyBorder="1" applyAlignment="1" applyProtection="1">
      <alignment horizontal="left" vertical="top"/>
      <protection locked="0"/>
    </xf>
    <xf numFmtId="0" fontId="53" fillId="0" borderId="52" xfId="4" applyFont="1" applyFill="1" applyBorder="1" applyAlignment="1" applyProtection="1">
      <alignment horizontal="left" vertical="top"/>
      <protection locked="0"/>
    </xf>
    <xf numFmtId="0" fontId="53" fillId="0" borderId="0" xfId="4" applyFont="1" applyFill="1" applyBorder="1" applyAlignment="1" applyProtection="1">
      <alignment horizontal="left" vertical="top"/>
      <protection locked="0"/>
    </xf>
    <xf numFmtId="0" fontId="53" fillId="0" borderId="14" xfId="4" applyFont="1" applyFill="1" applyBorder="1" applyAlignment="1" applyProtection="1">
      <alignment horizontal="left" vertical="top"/>
      <protection locked="0"/>
    </xf>
    <xf numFmtId="0" fontId="53" fillId="0" borderId="15" xfId="4" applyFont="1" applyFill="1" applyBorder="1" applyAlignment="1" applyProtection="1">
      <alignment horizontal="left" vertical="top"/>
      <protection locked="0"/>
    </xf>
    <xf numFmtId="0" fontId="53" fillId="0" borderId="16" xfId="4" applyFont="1" applyFill="1" applyBorder="1" applyAlignment="1" applyProtection="1">
      <alignment horizontal="left" vertical="top"/>
      <protection locked="0"/>
    </xf>
    <xf numFmtId="0" fontId="53" fillId="0" borderId="17" xfId="4" applyFont="1" applyFill="1" applyBorder="1" applyAlignment="1" applyProtection="1">
      <alignment horizontal="left" vertical="top"/>
      <protection locked="0"/>
    </xf>
    <xf numFmtId="0" fontId="6" fillId="12" borderId="51" xfId="4" applyFont="1" applyFill="1" applyBorder="1" applyAlignment="1">
      <alignment horizontal="center" vertical="center" textRotation="90" wrapText="1"/>
    </xf>
    <xf numFmtId="0" fontId="6" fillId="12" borderId="111" xfId="4" applyFont="1" applyFill="1" applyBorder="1" applyAlignment="1">
      <alignment horizontal="center" vertical="center" textRotation="90" wrapText="1"/>
    </xf>
    <xf numFmtId="0" fontId="6" fillId="12" borderId="48" xfId="4" applyFont="1" applyFill="1" applyBorder="1" applyAlignment="1">
      <alignment horizontal="center" vertical="center" textRotation="90" wrapText="1"/>
    </xf>
    <xf numFmtId="0" fontId="53" fillId="12" borderId="11" xfId="4" applyFont="1" applyFill="1" applyBorder="1" applyAlignment="1">
      <alignment horizontal="left" vertical="top" wrapText="1"/>
    </xf>
    <xf numFmtId="0" fontId="53" fillId="12" borderId="12" xfId="4" applyFont="1" applyFill="1" applyBorder="1" applyAlignment="1">
      <alignment horizontal="left" vertical="top" wrapText="1"/>
    </xf>
    <xf numFmtId="0" fontId="53" fillId="12" borderId="13" xfId="4" applyFont="1" applyFill="1" applyBorder="1" applyAlignment="1">
      <alignment horizontal="left" vertical="top" wrapText="1"/>
    </xf>
    <xf numFmtId="0" fontId="53" fillId="12" borderId="52" xfId="4" applyFont="1" applyFill="1" applyBorder="1" applyAlignment="1">
      <alignment horizontal="left" vertical="top" wrapText="1"/>
    </xf>
    <xf numFmtId="0" fontId="53" fillId="12" borderId="0" xfId="4" applyFont="1" applyFill="1" applyBorder="1" applyAlignment="1">
      <alignment horizontal="left" vertical="top" wrapText="1"/>
    </xf>
    <xf numFmtId="0" fontId="53" fillId="12" borderId="14" xfId="4" applyFont="1" applyFill="1" applyBorder="1" applyAlignment="1">
      <alignment horizontal="left" vertical="top" wrapText="1"/>
    </xf>
    <xf numFmtId="0" fontId="53" fillId="12" borderId="15" xfId="4" applyFont="1" applyFill="1" applyBorder="1" applyAlignment="1">
      <alignment horizontal="left" vertical="top" wrapText="1"/>
    </xf>
    <xf numFmtId="0" fontId="53" fillId="12" borderId="16" xfId="4" applyFont="1" applyFill="1" applyBorder="1" applyAlignment="1">
      <alignment horizontal="left" vertical="top" wrapText="1"/>
    </xf>
    <xf numFmtId="0" fontId="53" fillId="12" borderId="17" xfId="4" applyFont="1" applyFill="1" applyBorder="1" applyAlignment="1">
      <alignment horizontal="left" vertical="top" wrapText="1"/>
    </xf>
    <xf numFmtId="0" fontId="53" fillId="12" borderId="11" xfId="4" applyFont="1" applyFill="1" applyBorder="1" applyAlignment="1">
      <alignment horizontal="left" vertical="top"/>
    </xf>
    <xf numFmtId="0" fontId="53" fillId="12" borderId="15" xfId="4" applyFont="1" applyFill="1" applyBorder="1" applyAlignment="1">
      <alignment horizontal="left" vertical="top"/>
    </xf>
    <xf numFmtId="0" fontId="53" fillId="12" borderId="12" xfId="4" applyFont="1" applyFill="1" applyBorder="1" applyAlignment="1">
      <alignment horizontal="left" vertical="center"/>
    </xf>
    <xf numFmtId="0" fontId="53" fillId="12" borderId="13" xfId="4" applyFont="1" applyFill="1" applyBorder="1" applyAlignment="1">
      <alignment horizontal="left" vertical="center"/>
    </xf>
    <xf numFmtId="0" fontId="53" fillId="12" borderId="16" xfId="4" applyFont="1" applyFill="1" applyBorder="1" applyAlignment="1">
      <alignment horizontal="left" vertical="center"/>
    </xf>
    <xf numFmtId="0" fontId="53" fillId="12" borderId="17" xfId="4" applyFont="1" applyFill="1" applyBorder="1" applyAlignment="1">
      <alignment horizontal="left" vertical="center"/>
    </xf>
    <xf numFmtId="165" fontId="53" fillId="12" borderId="12" xfId="4" applyNumberFormat="1" applyFont="1" applyFill="1" applyBorder="1" applyAlignment="1">
      <alignment horizontal="left" vertical="center"/>
    </xf>
    <xf numFmtId="165" fontId="53" fillId="12" borderId="13" xfId="4" applyNumberFormat="1" applyFont="1" applyFill="1" applyBorder="1" applyAlignment="1">
      <alignment horizontal="left" vertical="center"/>
    </xf>
    <xf numFmtId="165" fontId="53" fillId="12" borderId="16" xfId="4" applyNumberFormat="1" applyFont="1" applyFill="1" applyBorder="1" applyAlignment="1">
      <alignment horizontal="left" vertical="center"/>
    </xf>
    <xf numFmtId="165" fontId="53" fillId="12" borderId="17" xfId="4" applyNumberFormat="1" applyFont="1" applyFill="1" applyBorder="1" applyAlignment="1">
      <alignment horizontal="left" vertical="center"/>
    </xf>
    <xf numFmtId="0" fontId="53" fillId="11" borderId="1" xfId="4" applyFont="1" applyFill="1" applyBorder="1" applyAlignment="1">
      <alignment horizontal="left" vertical="top" shrinkToFit="1"/>
    </xf>
    <xf numFmtId="165" fontId="53" fillId="11" borderId="15" xfId="4" applyNumberFormat="1" applyFont="1" applyFill="1" applyBorder="1" applyAlignment="1">
      <alignment horizontal="center" vertical="top" shrinkToFit="1"/>
    </xf>
    <xf numFmtId="165" fontId="53" fillId="11" borderId="17" xfId="4" applyNumberFormat="1" applyFont="1" applyFill="1" applyBorder="1" applyAlignment="1">
      <alignment horizontal="center" vertical="top" shrinkToFit="1"/>
    </xf>
    <xf numFmtId="0" fontId="53" fillId="11" borderId="29" xfId="4" applyFont="1" applyFill="1" applyBorder="1" applyAlignment="1">
      <alignment horizontal="center" vertical="center" wrapText="1"/>
    </xf>
    <xf numFmtId="0" fontId="53" fillId="11" borderId="30" xfId="4" applyFont="1" applyFill="1" applyBorder="1" applyAlignment="1">
      <alignment horizontal="center" vertical="center" wrapText="1"/>
    </xf>
    <xf numFmtId="0" fontId="53" fillId="11" borderId="30" xfId="4" applyFont="1" applyFill="1" applyBorder="1" applyAlignment="1">
      <alignment horizontal="center" vertical="center"/>
    </xf>
    <xf numFmtId="0" fontId="53" fillId="11" borderId="31" xfId="4" applyFont="1" applyFill="1" applyBorder="1" applyAlignment="1">
      <alignment horizontal="center" vertical="center"/>
    </xf>
    <xf numFmtId="0" fontId="53" fillId="11" borderId="31" xfId="4" applyFont="1" applyFill="1" applyBorder="1" applyAlignment="1">
      <alignment horizontal="center" vertical="center" wrapText="1"/>
    </xf>
    <xf numFmtId="0" fontId="53" fillId="11" borderId="52" xfId="4" applyFont="1" applyFill="1" applyBorder="1" applyAlignment="1">
      <alignment horizontal="left" vertical="center"/>
    </xf>
    <xf numFmtId="0" fontId="53" fillId="11" borderId="11" xfId="4" applyFont="1" applyFill="1" applyBorder="1" applyAlignment="1">
      <alignment horizontal="left" vertical="top"/>
    </xf>
    <xf numFmtId="0" fontId="53" fillId="11" borderId="15" xfId="4" applyFont="1" applyFill="1" applyBorder="1" applyAlignment="1">
      <alignment horizontal="left" vertical="top"/>
    </xf>
    <xf numFmtId="0" fontId="53" fillId="11" borderId="12" xfId="4" applyFont="1" applyFill="1" applyBorder="1" applyAlignment="1">
      <alignment horizontal="left" vertical="center" shrinkToFit="1"/>
    </xf>
    <xf numFmtId="0" fontId="53" fillId="11" borderId="13" xfId="4" applyFont="1" applyFill="1" applyBorder="1" applyAlignment="1">
      <alignment horizontal="left" vertical="center" shrinkToFit="1"/>
    </xf>
    <xf numFmtId="0" fontId="53" fillId="11" borderId="16" xfId="4" applyFont="1" applyFill="1" applyBorder="1" applyAlignment="1">
      <alignment horizontal="left" vertical="center" shrinkToFit="1"/>
    </xf>
    <xf numFmtId="0" fontId="53" fillId="11" borderId="17" xfId="4" applyFont="1" applyFill="1" applyBorder="1" applyAlignment="1">
      <alignment horizontal="left" vertical="center" shrinkToFit="1"/>
    </xf>
    <xf numFmtId="0" fontId="53" fillId="11" borderId="11" xfId="4" applyFont="1" applyFill="1" applyBorder="1" applyAlignment="1">
      <alignment horizontal="left"/>
    </xf>
    <xf numFmtId="0" fontId="53" fillId="11" borderId="12" xfId="4" applyFont="1" applyFill="1" applyBorder="1" applyAlignment="1">
      <alignment horizontal="left"/>
    </xf>
    <xf numFmtId="165" fontId="53" fillId="11" borderId="12" xfId="4" applyNumberFormat="1" applyFont="1" applyFill="1" applyBorder="1" applyAlignment="1">
      <alignment horizontal="left" vertical="center"/>
    </xf>
    <xf numFmtId="165" fontId="53" fillId="11" borderId="13" xfId="4" applyNumberFormat="1" applyFont="1" applyFill="1" applyBorder="1" applyAlignment="1">
      <alignment horizontal="left" vertical="center"/>
    </xf>
    <xf numFmtId="165" fontId="53" fillId="11" borderId="16" xfId="4" applyNumberFormat="1" applyFont="1" applyFill="1" applyBorder="1" applyAlignment="1">
      <alignment horizontal="left" vertical="center"/>
    </xf>
    <xf numFmtId="165" fontId="53" fillId="11" borderId="17" xfId="4" applyNumberFormat="1" applyFont="1" applyFill="1" applyBorder="1" applyAlignment="1">
      <alignment horizontal="left" vertical="center"/>
    </xf>
    <xf numFmtId="0" fontId="53" fillId="11" borderId="2" xfId="4" applyFont="1" applyFill="1" applyBorder="1" applyAlignment="1">
      <alignment horizontal="left" vertical="top" shrinkToFit="1"/>
    </xf>
    <xf numFmtId="0" fontId="53" fillId="11" borderId="5" xfId="4" applyFont="1" applyFill="1" applyBorder="1" applyAlignment="1">
      <alignment horizontal="left" vertical="top" shrinkToFit="1"/>
    </xf>
    <xf numFmtId="0" fontId="53" fillId="11" borderId="10" xfId="4" applyFont="1" applyFill="1" applyBorder="1" applyAlignment="1">
      <alignment horizontal="left" vertical="top" shrinkToFit="1"/>
    </xf>
    <xf numFmtId="0" fontId="53" fillId="11" borderId="15" xfId="4" applyFont="1" applyFill="1" applyBorder="1" applyAlignment="1">
      <alignment vertical="top" shrinkToFit="1"/>
    </xf>
    <xf numFmtId="0" fontId="53" fillId="11" borderId="17" xfId="4" applyFont="1" applyFill="1" applyBorder="1" applyAlignment="1">
      <alignment vertical="top" shrinkToFit="1"/>
    </xf>
    <xf numFmtId="0" fontId="53" fillId="11" borderId="11" xfId="4" applyFont="1" applyFill="1" applyBorder="1" applyAlignment="1">
      <alignment horizontal="left" wrapText="1"/>
    </xf>
    <xf numFmtId="0" fontId="53" fillId="11" borderId="15" xfId="4" applyFont="1" applyFill="1" applyBorder="1" applyAlignment="1">
      <alignment horizontal="left" wrapText="1"/>
    </xf>
    <xf numFmtId="0" fontId="53" fillId="11" borderId="12" xfId="4" applyFont="1" applyFill="1" applyBorder="1" applyAlignment="1">
      <alignment horizontal="left" vertical="center" wrapText="1"/>
    </xf>
    <xf numFmtId="0" fontId="53" fillId="11" borderId="13" xfId="4" applyFont="1" applyFill="1" applyBorder="1" applyAlignment="1">
      <alignment horizontal="left" vertical="center" wrapText="1"/>
    </xf>
    <xf numFmtId="0" fontId="53" fillId="11" borderId="16" xfId="4" applyFont="1" applyFill="1" applyBorder="1" applyAlignment="1">
      <alignment horizontal="left" vertical="center" wrapText="1"/>
    </xf>
    <xf numFmtId="0" fontId="53" fillId="11" borderId="17" xfId="4" applyFont="1" applyFill="1" applyBorder="1" applyAlignment="1">
      <alignment horizontal="left" vertical="center" wrapText="1"/>
    </xf>
    <xf numFmtId="0" fontId="53" fillId="11" borderId="11" xfId="4" applyFont="1" applyFill="1" applyBorder="1" applyAlignment="1">
      <alignment horizontal="left" vertical="top" wrapText="1"/>
    </xf>
    <xf numFmtId="0" fontId="53" fillId="11" borderId="15" xfId="4" applyFont="1" applyFill="1" applyBorder="1" applyAlignment="1">
      <alignment horizontal="left" vertical="top" wrapText="1"/>
    </xf>
    <xf numFmtId="165" fontId="53" fillId="11" borderId="12" xfId="4" applyNumberFormat="1" applyFont="1" applyFill="1" applyBorder="1" applyAlignment="1">
      <alignment horizontal="left" vertical="center" wrapText="1"/>
    </xf>
    <xf numFmtId="165" fontId="53" fillId="11" borderId="13" xfId="4" applyNumberFormat="1" applyFont="1" applyFill="1" applyBorder="1" applyAlignment="1">
      <alignment horizontal="left" vertical="center" wrapText="1"/>
    </xf>
    <xf numFmtId="165" fontId="53" fillId="11" borderId="16" xfId="4" applyNumberFormat="1" applyFont="1" applyFill="1" applyBorder="1" applyAlignment="1">
      <alignment horizontal="left" vertical="center" wrapText="1"/>
    </xf>
    <xf numFmtId="165" fontId="53" fillId="11" borderId="17" xfId="4" applyNumberFormat="1" applyFont="1" applyFill="1" applyBorder="1" applyAlignment="1">
      <alignment horizontal="left" vertical="center" wrapText="1"/>
    </xf>
    <xf numFmtId="0" fontId="53" fillId="11" borderId="34" xfId="4" applyFont="1" applyFill="1" applyBorder="1" applyAlignment="1">
      <alignment horizontal="left" vertical="top" shrinkToFit="1"/>
    </xf>
    <xf numFmtId="0" fontId="53" fillId="11" borderId="39" xfId="4" applyFont="1" applyFill="1" applyBorder="1" applyAlignment="1">
      <alignment horizontal="left" vertical="top" shrinkToFit="1"/>
    </xf>
    <xf numFmtId="0" fontId="53" fillId="11" borderId="35" xfId="4" applyFont="1" applyFill="1" applyBorder="1" applyAlignment="1">
      <alignment horizontal="left" vertical="top" shrinkToFit="1"/>
    </xf>
    <xf numFmtId="0" fontId="53" fillId="11" borderId="51" xfId="4" applyFont="1" applyFill="1" applyBorder="1" applyAlignment="1">
      <alignment horizontal="center" vertical="center" textRotation="90"/>
    </xf>
    <xf numFmtId="0" fontId="53" fillId="11" borderId="111" xfId="4" applyFont="1" applyFill="1" applyBorder="1" applyAlignment="1">
      <alignment horizontal="center" vertical="center" textRotation="90"/>
    </xf>
    <xf numFmtId="0" fontId="53" fillId="11" borderId="48" xfId="4" applyFont="1" applyFill="1" applyBorder="1" applyAlignment="1">
      <alignment horizontal="center" vertical="center" textRotation="90"/>
    </xf>
    <xf numFmtId="0" fontId="53" fillId="11" borderId="15" xfId="4" applyFont="1" applyFill="1" applyBorder="1" applyAlignment="1">
      <alignment horizontal="left"/>
    </xf>
    <xf numFmtId="0" fontId="53" fillId="11" borderId="12" xfId="4" applyFont="1" applyFill="1" applyBorder="1" applyAlignment="1">
      <alignment horizontal="left" vertical="top"/>
    </xf>
    <xf numFmtId="0" fontId="53" fillId="11" borderId="16" xfId="4" applyFont="1" applyFill="1" applyBorder="1" applyAlignment="1">
      <alignment horizontal="left" vertical="top"/>
    </xf>
    <xf numFmtId="0" fontId="53" fillId="11" borderId="12" xfId="4" applyFont="1" applyFill="1" applyBorder="1" applyAlignment="1">
      <alignment horizontal="left" vertical="top" wrapText="1"/>
    </xf>
    <xf numFmtId="0" fontId="53" fillId="11" borderId="13" xfId="4" applyFont="1" applyFill="1" applyBorder="1" applyAlignment="1">
      <alignment horizontal="left" vertical="top" wrapText="1"/>
    </xf>
    <xf numFmtId="0" fontId="53" fillId="11" borderId="52" xfId="4" applyFont="1" applyFill="1" applyBorder="1" applyAlignment="1">
      <alignment horizontal="left" vertical="top" wrapText="1"/>
    </xf>
    <xf numFmtId="0" fontId="53" fillId="11" borderId="0" xfId="4" applyFont="1" applyFill="1" applyBorder="1" applyAlignment="1">
      <alignment horizontal="left" vertical="top" wrapText="1"/>
    </xf>
    <xf numFmtId="0" fontId="53" fillId="11" borderId="14" xfId="4" applyFont="1" applyFill="1" applyBorder="1" applyAlignment="1">
      <alignment horizontal="left" vertical="top" wrapText="1"/>
    </xf>
    <xf numFmtId="0" fontId="53" fillId="11" borderId="16" xfId="4" applyFont="1" applyFill="1" applyBorder="1" applyAlignment="1">
      <alignment horizontal="left" vertical="top" wrapText="1"/>
    </xf>
    <xf numFmtId="0" fontId="53" fillId="11" borderId="17" xfId="4" applyFont="1" applyFill="1" applyBorder="1" applyAlignment="1">
      <alignment horizontal="left" vertical="top" wrapText="1"/>
    </xf>
    <xf numFmtId="0" fontId="53" fillId="12" borderId="51" xfId="4" applyFont="1" applyFill="1" applyBorder="1" applyAlignment="1">
      <alignment horizontal="center" vertical="center" textRotation="90"/>
    </xf>
    <xf numFmtId="0" fontId="53" fillId="12" borderId="111" xfId="4" applyFont="1" applyFill="1" applyBorder="1" applyAlignment="1">
      <alignment horizontal="center" vertical="center" textRotation="90"/>
    </xf>
    <xf numFmtId="0" fontId="53" fillId="12" borderId="48" xfId="4" applyFont="1" applyFill="1" applyBorder="1" applyAlignment="1">
      <alignment horizontal="center" vertical="center" textRotation="90"/>
    </xf>
    <xf numFmtId="0" fontId="53" fillId="12" borderId="12" xfId="4" applyFont="1" applyFill="1" applyBorder="1" applyAlignment="1">
      <alignment horizontal="left" vertical="top"/>
    </xf>
    <xf numFmtId="0" fontId="53" fillId="12" borderId="13" xfId="4" applyFont="1" applyFill="1" applyBorder="1" applyAlignment="1">
      <alignment horizontal="left" vertical="top"/>
    </xf>
    <xf numFmtId="0" fontId="53" fillId="12" borderId="52" xfId="4" applyFont="1" applyFill="1" applyBorder="1" applyAlignment="1">
      <alignment horizontal="left" vertical="top"/>
    </xf>
    <xf numFmtId="0" fontId="53" fillId="12" borderId="0" xfId="4" applyFont="1" applyFill="1" applyBorder="1" applyAlignment="1">
      <alignment horizontal="left" vertical="top"/>
    </xf>
    <xf numFmtId="0" fontId="53" fillId="12" borderId="14" xfId="4" applyFont="1" applyFill="1" applyBorder="1" applyAlignment="1">
      <alignment horizontal="left" vertical="top"/>
    </xf>
    <xf numFmtId="0" fontId="53" fillId="12" borderId="16" xfId="4" applyFont="1" applyFill="1" applyBorder="1" applyAlignment="1">
      <alignment horizontal="left" vertical="top"/>
    </xf>
    <xf numFmtId="0" fontId="53" fillId="12" borderId="17" xfId="4" applyFont="1" applyFill="1" applyBorder="1" applyAlignment="1">
      <alignment horizontal="left" vertical="top"/>
    </xf>
    <xf numFmtId="0" fontId="53" fillId="12" borderId="2" xfId="4" applyFont="1" applyFill="1" applyBorder="1" applyAlignment="1">
      <alignment horizontal="center" vertical="center"/>
    </xf>
    <xf numFmtId="0" fontId="53" fillId="12" borderId="5" xfId="4" applyFont="1" applyFill="1" applyBorder="1" applyAlignment="1">
      <alignment horizontal="center" vertical="center"/>
    </xf>
    <xf numFmtId="0" fontId="53" fillId="12" borderId="10" xfId="4" applyFont="1" applyFill="1" applyBorder="1" applyAlignment="1">
      <alignment horizontal="center" vertical="center"/>
    </xf>
    <xf numFmtId="0" fontId="53" fillId="12" borderId="2" xfId="4" applyFont="1" applyFill="1" applyBorder="1" applyAlignment="1">
      <alignment horizontal="center" vertical="center" shrinkToFit="1"/>
    </xf>
    <xf numFmtId="0" fontId="53" fillId="12" borderId="5" xfId="4" applyFont="1" applyFill="1" applyBorder="1" applyAlignment="1">
      <alignment horizontal="center" vertical="center" shrinkToFit="1"/>
    </xf>
    <xf numFmtId="0" fontId="53" fillId="12" borderId="10" xfId="4" applyFont="1" applyFill="1" applyBorder="1" applyAlignment="1">
      <alignment horizontal="center" vertical="center" shrinkToFit="1"/>
    </xf>
    <xf numFmtId="0" fontId="53" fillId="0" borderId="0" xfId="4" applyFont="1" applyAlignment="1">
      <alignment horizontal="right" vertical="top" wrapText="1"/>
    </xf>
    <xf numFmtId="0" fontId="53" fillId="0" borderId="16" xfId="4" applyFont="1" applyBorder="1" applyAlignment="1">
      <alignment horizontal="right" vertical="top" wrapText="1"/>
    </xf>
    <xf numFmtId="0" fontId="53" fillId="0" borderId="0" xfId="4" applyFont="1" applyBorder="1" applyAlignment="1">
      <alignment horizontal="right" vertical="center" wrapText="1"/>
    </xf>
    <xf numFmtId="0" fontId="53" fillId="0" borderId="0" xfId="4" applyFont="1" applyBorder="1" applyAlignment="1">
      <alignment horizontal="right" vertical="center"/>
    </xf>
  </cellXfs>
  <cellStyles count="51">
    <cellStyle name="20% - Accent6" xfId="3" builtinId="50"/>
    <cellStyle name="Arial10b"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00]" xfId="16"/>
    <cellStyle name="Currency [00]" xfId="17"/>
    <cellStyle name="Date Short" xfId="18"/>
    <cellStyle name="Enter Currency (0)" xfId="19"/>
    <cellStyle name="Enter Currency (2)" xfId="20"/>
    <cellStyle name="Enter Units (0)" xfId="21"/>
    <cellStyle name="Enter Units (1)" xfId="22"/>
    <cellStyle name="Enter Units (2)" xfId="23"/>
    <cellStyle name="Grey" xfId="24"/>
    <cellStyle name="HEADER" xfId="25"/>
    <cellStyle name="Header1" xfId="26"/>
    <cellStyle name="Header2" xfId="27"/>
    <cellStyle name="Hipervínculo_BINV" xfId="28"/>
    <cellStyle name="Hyperlink 2" xfId="1"/>
    <cellStyle name="Input [yellow]" xfId="29"/>
    <cellStyle name="Link Currency (0)" xfId="30"/>
    <cellStyle name="Link Currency (2)" xfId="31"/>
    <cellStyle name="Link Units (0)" xfId="32"/>
    <cellStyle name="Link Units (1)" xfId="33"/>
    <cellStyle name="Link Units (2)" xfId="34"/>
    <cellStyle name="Millares [0]_BINV" xfId="35"/>
    <cellStyle name="Millares_BINV" xfId="36"/>
    <cellStyle name="Moneda [0]_BINV" xfId="37"/>
    <cellStyle name="Moneda_BINV" xfId="38"/>
    <cellStyle name="Normal" xfId="0" builtinId="0"/>
    <cellStyle name="Normal - Style1" xfId="39"/>
    <cellStyle name="Normal 2" xfId="4"/>
    <cellStyle name="Normal 3" xfId="5"/>
    <cellStyle name="Percent [0]" xfId="40"/>
    <cellStyle name="Percent [00]" xfId="41"/>
    <cellStyle name="Percent [2]" xfId="42"/>
    <cellStyle name="Percent 2" xfId="2"/>
    <cellStyle name="Percent 3" xfId="6"/>
    <cellStyle name="PrePop Currency (0)" xfId="43"/>
    <cellStyle name="PrePop Currency (2)" xfId="44"/>
    <cellStyle name="PrePop Units (0)" xfId="45"/>
    <cellStyle name="PrePop Units (1)" xfId="46"/>
    <cellStyle name="PrePop Units (2)" xfId="47"/>
    <cellStyle name="Text Indent A" xfId="48"/>
    <cellStyle name="Text Indent B" xfId="49"/>
    <cellStyle name="Text Indent C" xfId="50"/>
  </cellStyles>
  <dxfs count="74">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theme="9" tint="0.39994506668294322"/>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ont>
        <color theme="1" tint="0.34998626667073579"/>
      </font>
      <fill>
        <patternFill>
          <bgColor theme="8" tint="0.59996337778862885"/>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rgb="FFFA8238"/>
        </patternFill>
      </fill>
    </dxf>
    <dxf>
      <fill>
        <patternFill>
          <bgColor rgb="FFFF0000"/>
        </patternFill>
      </fill>
    </dxf>
    <dxf>
      <font>
        <b val="0"/>
        <i val="0"/>
        <color theme="1"/>
      </font>
      <fill>
        <patternFill>
          <bgColor rgb="FFFF6600"/>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4" tint="0.59996337778862885"/>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4" tint="0.59996337778862885"/>
        </patternFill>
      </fill>
    </dxf>
    <dxf>
      <fill>
        <patternFill patternType="none">
          <bgColor auto="1"/>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indexed="22"/>
      </font>
      <fill>
        <patternFill patternType="solid">
          <bgColor indexed="22"/>
        </patternFill>
      </fill>
    </dxf>
    <dxf>
      <font>
        <condense val="0"/>
        <extend val="0"/>
        <color indexed="9"/>
      </font>
      <fill>
        <patternFill patternType="solid">
          <bgColor indexed="9"/>
        </patternFill>
      </fill>
    </dxf>
  </dxfs>
  <tableStyles count="0" defaultTableStyle="TableStyleMedium9" defaultPivotStyle="PivotStyleLight16"/>
  <colors>
    <mruColors>
      <color rgb="FFFA8238"/>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76200</xdr:rowOff>
    </xdr:from>
    <xdr:to>
      <xdr:col>7</xdr:col>
      <xdr:colOff>952500</xdr:colOff>
      <xdr:row>0</xdr:row>
      <xdr:rowOff>733425</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1019175" y="76200"/>
          <a:ext cx="4638675" cy="657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19051</xdr:colOff>
      <xdr:row>0</xdr:row>
      <xdr:rowOff>38100</xdr:rowOff>
    </xdr:from>
    <xdr:to>
      <xdr:col>9</xdr:col>
      <xdr:colOff>438151</xdr:colOff>
      <xdr:row>21</xdr:row>
      <xdr:rowOff>133350</xdr:rowOff>
    </xdr:to>
    <xdr:sp macro="" textlink="">
      <xdr:nvSpPr>
        <xdr:cNvPr id="2" name="Right Brace 1"/>
        <xdr:cNvSpPr/>
      </xdr:nvSpPr>
      <xdr:spPr bwMode="auto">
        <a:xfrm>
          <a:off x="7286626" y="38100"/>
          <a:ext cx="419100" cy="340042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9</xdr:col>
      <xdr:colOff>495300</xdr:colOff>
      <xdr:row>11</xdr:row>
      <xdr:rowOff>57150</xdr:rowOff>
    </xdr:from>
    <xdr:to>
      <xdr:col>12</xdr:col>
      <xdr:colOff>266699</xdr:colOff>
      <xdr:row>13</xdr:row>
      <xdr:rowOff>9525</xdr:rowOff>
    </xdr:to>
    <xdr:sp macro="" textlink="">
      <xdr:nvSpPr>
        <xdr:cNvPr id="3" name="TextBox 2"/>
        <xdr:cNvSpPr txBox="1"/>
      </xdr:nvSpPr>
      <xdr:spPr>
        <a:xfrm>
          <a:off x="7762875" y="1762125"/>
          <a:ext cx="20573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Filled out by</a:t>
          </a:r>
          <a:r>
            <a:rPr lang="en-US" sz="1100" baseline="0"/>
            <a:t> Navistar Auditor </a:t>
          </a:r>
          <a:endParaRPr lang="en-US" sz="1100"/>
        </a:p>
      </xdr:txBody>
    </xdr:sp>
    <xdr:clientData/>
  </xdr:twoCellAnchor>
  <xdr:twoCellAnchor>
    <xdr:from>
      <xdr:col>9</xdr:col>
      <xdr:colOff>9525</xdr:colOff>
      <xdr:row>21</xdr:row>
      <xdr:rowOff>142875</xdr:rowOff>
    </xdr:from>
    <xdr:to>
      <xdr:col>9</xdr:col>
      <xdr:colOff>428625</xdr:colOff>
      <xdr:row>53</xdr:row>
      <xdr:rowOff>152400</xdr:rowOff>
    </xdr:to>
    <xdr:sp macro="" textlink="">
      <xdr:nvSpPr>
        <xdr:cNvPr id="4" name="Right Brace 3"/>
        <xdr:cNvSpPr/>
      </xdr:nvSpPr>
      <xdr:spPr bwMode="auto">
        <a:xfrm>
          <a:off x="7277100" y="3448050"/>
          <a:ext cx="419100" cy="49053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9</xdr:col>
      <xdr:colOff>485774</xdr:colOff>
      <xdr:row>36</xdr:row>
      <xdr:rowOff>9525</xdr:rowOff>
    </xdr:from>
    <xdr:to>
      <xdr:col>12</xdr:col>
      <xdr:colOff>257173</xdr:colOff>
      <xdr:row>37</xdr:row>
      <xdr:rowOff>123825</xdr:rowOff>
    </xdr:to>
    <xdr:sp macro="" textlink="">
      <xdr:nvSpPr>
        <xdr:cNvPr id="5" name="TextBox 4"/>
        <xdr:cNvSpPr txBox="1"/>
      </xdr:nvSpPr>
      <xdr:spPr>
        <a:xfrm>
          <a:off x="7753349" y="5743575"/>
          <a:ext cx="20573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Filled out by Company Audited</a:t>
          </a:r>
        </a:p>
      </xdr:txBody>
    </xdr:sp>
    <xdr:clientData/>
  </xdr:twoCellAnchor>
  <xdr:twoCellAnchor>
    <xdr:from>
      <xdr:col>9</xdr:col>
      <xdr:colOff>0</xdr:colOff>
      <xdr:row>54</xdr:row>
      <xdr:rowOff>9525</xdr:rowOff>
    </xdr:from>
    <xdr:to>
      <xdr:col>9</xdr:col>
      <xdr:colOff>419100</xdr:colOff>
      <xdr:row>62</xdr:row>
      <xdr:rowOff>9525</xdr:rowOff>
    </xdr:to>
    <xdr:sp macro="" textlink="">
      <xdr:nvSpPr>
        <xdr:cNvPr id="6" name="Right Brace 5"/>
        <xdr:cNvSpPr/>
      </xdr:nvSpPr>
      <xdr:spPr bwMode="auto">
        <a:xfrm>
          <a:off x="7267575" y="8372475"/>
          <a:ext cx="419100" cy="128587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9</xdr:col>
      <xdr:colOff>476249</xdr:colOff>
      <xdr:row>57</xdr:row>
      <xdr:rowOff>47625</xdr:rowOff>
    </xdr:from>
    <xdr:to>
      <xdr:col>12</xdr:col>
      <xdr:colOff>247648</xdr:colOff>
      <xdr:row>59</xdr:row>
      <xdr:rowOff>0</xdr:rowOff>
    </xdr:to>
    <xdr:sp macro="" textlink="">
      <xdr:nvSpPr>
        <xdr:cNvPr id="7" name="TextBox 6"/>
        <xdr:cNvSpPr txBox="1"/>
      </xdr:nvSpPr>
      <xdr:spPr>
        <a:xfrm>
          <a:off x="7743824" y="8886825"/>
          <a:ext cx="205739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Filled out by</a:t>
          </a:r>
          <a:r>
            <a:rPr lang="en-US" sz="1100" baseline="0"/>
            <a:t> Navistar Auditor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0</xdr:row>
      <xdr:rowOff>76200</xdr:rowOff>
    </xdr:from>
    <xdr:to>
      <xdr:col>8</xdr:col>
      <xdr:colOff>952501</xdr:colOff>
      <xdr:row>0</xdr:row>
      <xdr:rowOff>733425</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1076325" y="76200"/>
          <a:ext cx="4638676"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56697</xdr:colOff>
      <xdr:row>0</xdr:row>
      <xdr:rowOff>124734</xdr:rowOff>
    </xdr:from>
    <xdr:to>
      <xdr:col>8</xdr:col>
      <xdr:colOff>68036</xdr:colOff>
      <xdr:row>1</xdr:row>
      <xdr:rowOff>100544</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147411" y="124734"/>
          <a:ext cx="1689554" cy="225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1</xdr:row>
      <xdr:rowOff>38100</xdr:rowOff>
    </xdr:from>
    <xdr:to>
      <xdr:col>7</xdr:col>
      <xdr:colOff>152400</xdr:colOff>
      <xdr:row>1</xdr:row>
      <xdr:rowOff>241300</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66675" y="142875"/>
          <a:ext cx="1524000" cy="203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9</xdr:col>
      <xdr:colOff>95250</xdr:colOff>
      <xdr:row>0</xdr:row>
      <xdr:rowOff>298450</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95250" y="95250"/>
          <a:ext cx="1524000" cy="203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86591</xdr:colOff>
      <xdr:row>0</xdr:row>
      <xdr:rowOff>112568</xdr:rowOff>
    </xdr:from>
    <xdr:to>
      <xdr:col>9</xdr:col>
      <xdr:colOff>98498</xdr:colOff>
      <xdr:row>1</xdr:row>
      <xdr:rowOff>14720</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86591" y="112568"/>
          <a:ext cx="1882271" cy="257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276086</xdr:colOff>
      <xdr:row>1</xdr:row>
      <xdr:rowOff>27610</xdr:rowOff>
    </xdr:from>
    <xdr:to>
      <xdr:col>1</xdr:col>
      <xdr:colOff>3625902</xdr:colOff>
      <xdr:row>2</xdr:row>
      <xdr:rowOff>200262</xdr:rowOff>
    </xdr:to>
    <xdr:pic>
      <xdr:nvPicPr>
        <xdr:cNvPr id="4" name="Picture 3" descr="Navistar_4-colorBlue.jpg"/>
        <xdr:cNvPicPr>
          <a:picLocks noChangeAspect="1"/>
        </xdr:cNvPicPr>
      </xdr:nvPicPr>
      <xdr:blipFill>
        <a:blip xmlns:r="http://schemas.openxmlformats.org/officeDocument/2006/relationships" r:embed="rId1" cstate="print"/>
        <a:stretch>
          <a:fillRect/>
        </a:stretch>
      </xdr:blipFill>
      <xdr:spPr>
        <a:xfrm>
          <a:off x="276086" y="358914"/>
          <a:ext cx="3830700" cy="5107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224746</xdr:colOff>
      <xdr:row>0</xdr:row>
      <xdr:rowOff>85618</xdr:rowOff>
    </xdr:from>
    <xdr:to>
      <xdr:col>9</xdr:col>
      <xdr:colOff>160533</xdr:colOff>
      <xdr:row>0</xdr:row>
      <xdr:rowOff>345326</xdr:rowOff>
    </xdr:to>
    <xdr:pic>
      <xdr:nvPicPr>
        <xdr:cNvPr id="2" name="Picture 1" descr="Navistar_4-colorBlue.jpg"/>
        <xdr:cNvPicPr>
          <a:picLocks noChangeAspect="1"/>
        </xdr:cNvPicPr>
      </xdr:nvPicPr>
      <xdr:blipFill>
        <a:blip xmlns:r="http://schemas.openxmlformats.org/officeDocument/2006/relationships" r:embed="rId1" cstate="print"/>
        <a:stretch>
          <a:fillRect/>
        </a:stretch>
      </xdr:blipFill>
      <xdr:spPr>
        <a:xfrm>
          <a:off x="224746" y="85618"/>
          <a:ext cx="1947809" cy="25970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207065</xdr:colOff>
      <xdr:row>1</xdr:row>
      <xdr:rowOff>276087</xdr:rowOff>
    </xdr:from>
    <xdr:to>
      <xdr:col>1</xdr:col>
      <xdr:colOff>2512398</xdr:colOff>
      <xdr:row>2</xdr:row>
      <xdr:rowOff>276088</xdr:rowOff>
    </xdr:to>
    <xdr:pic>
      <xdr:nvPicPr>
        <xdr:cNvPr id="5" name="Picture 4" descr="Navistar_4-colorBlue.jpg"/>
        <xdr:cNvPicPr>
          <a:picLocks noChangeAspect="1"/>
        </xdr:cNvPicPr>
      </xdr:nvPicPr>
      <xdr:blipFill>
        <a:blip xmlns:r="http://schemas.openxmlformats.org/officeDocument/2006/relationships" r:embed="rId1" cstate="print"/>
        <a:stretch>
          <a:fillRect/>
        </a:stretch>
      </xdr:blipFill>
      <xdr:spPr>
        <a:xfrm>
          <a:off x="207065" y="642433"/>
          <a:ext cx="2700987" cy="3663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ackage" Target="../embeddings/Microsoft_Office_Word_Document1.docx"/><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ackage" Target="../embeddings/Microsoft_Office_Word_Document4.docx"/><Relationship Id="rId5" Type="http://schemas.openxmlformats.org/officeDocument/2006/relationships/package" Target="../embeddings/Microsoft_Office_Word_Document3.docx"/><Relationship Id="rId4" Type="http://schemas.openxmlformats.org/officeDocument/2006/relationships/package" Target="../embeddings/Microsoft_Office_Word_Document2.docx"/></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15"/>
  <sheetViews>
    <sheetView showGridLines="0" zoomScaleNormal="100" workbookViewId="0">
      <selection activeCell="S26" sqref="S26"/>
    </sheetView>
  </sheetViews>
  <sheetFormatPr defaultRowHeight="12.75"/>
  <cols>
    <col min="1" max="6" width="7.42578125" customWidth="1"/>
    <col min="7" max="11" width="8.42578125" customWidth="1"/>
  </cols>
  <sheetData>
    <row r="1" spans="1:11" ht="15.75">
      <c r="A1" s="384" t="str">
        <f>Cover!B2</f>
        <v>DCPA V2.0 Audit</v>
      </c>
      <c r="B1" s="384"/>
      <c r="C1" s="384"/>
      <c r="D1" s="384"/>
      <c r="E1" s="384"/>
      <c r="F1" s="384"/>
      <c r="G1" s="384"/>
      <c r="H1" s="384"/>
      <c r="I1" s="384"/>
      <c r="J1" s="384"/>
      <c r="K1" s="384"/>
    </row>
    <row r="2" spans="1:11">
      <c r="B2" s="228">
        <v>41018</v>
      </c>
      <c r="C2" t="s">
        <v>240</v>
      </c>
    </row>
    <row r="3" spans="1:11">
      <c r="A3" s="246"/>
      <c r="B3" s="246"/>
      <c r="C3" s="246"/>
      <c r="D3" s="73"/>
      <c r="E3" s="73"/>
      <c r="F3" s="73"/>
      <c r="G3" s="73"/>
      <c r="H3" s="73"/>
      <c r="I3" s="73"/>
      <c r="J3" s="73"/>
      <c r="K3" s="73"/>
    </row>
    <row r="4" spans="1:11">
      <c r="A4" s="73"/>
      <c r="B4" s="73"/>
      <c r="C4" s="73"/>
      <c r="D4" s="73"/>
      <c r="E4" s="73"/>
      <c r="F4" s="73"/>
      <c r="G4" s="73"/>
      <c r="H4" s="73"/>
      <c r="I4" s="73"/>
      <c r="J4" s="73"/>
      <c r="K4" s="73"/>
    </row>
    <row r="5" spans="1:11">
      <c r="A5" s="73"/>
      <c r="B5" s="73"/>
      <c r="C5" s="73"/>
      <c r="D5" s="73"/>
      <c r="E5" s="73"/>
      <c r="F5" s="73"/>
      <c r="G5" s="73"/>
      <c r="H5" s="73"/>
      <c r="I5" s="73"/>
      <c r="J5" s="73"/>
      <c r="K5" s="73"/>
    </row>
    <row r="6" spans="1:11">
      <c r="A6" s="73"/>
      <c r="B6" s="73"/>
      <c r="C6" s="73"/>
      <c r="D6" s="73"/>
      <c r="E6" s="73"/>
      <c r="F6" s="73"/>
      <c r="G6" s="73"/>
      <c r="H6" s="73"/>
      <c r="I6" s="73"/>
      <c r="J6" s="73"/>
      <c r="K6" s="73"/>
    </row>
    <row r="7" spans="1:11">
      <c r="A7" s="73"/>
      <c r="B7" s="73"/>
      <c r="C7" s="73"/>
      <c r="D7" s="73"/>
      <c r="E7" s="73"/>
      <c r="F7" s="73"/>
      <c r="G7" s="73"/>
      <c r="H7" s="73"/>
      <c r="I7" s="73"/>
      <c r="J7" s="73"/>
      <c r="K7" s="73"/>
    </row>
    <row r="8" spans="1:11">
      <c r="A8" s="73"/>
      <c r="B8" s="73"/>
      <c r="C8" s="73"/>
      <c r="D8" s="73"/>
      <c r="E8" s="73"/>
      <c r="F8" s="73"/>
      <c r="G8" s="73"/>
      <c r="H8" s="73"/>
      <c r="I8" s="73"/>
      <c r="J8" s="73"/>
      <c r="K8" s="73"/>
    </row>
    <row r="9" spans="1:11">
      <c r="A9" s="73"/>
      <c r="B9" s="73"/>
      <c r="C9" s="73"/>
      <c r="D9" s="73"/>
      <c r="E9" s="73"/>
      <c r="F9" s="73"/>
      <c r="G9" s="73"/>
      <c r="H9" s="73"/>
      <c r="I9" s="73"/>
      <c r="J9" s="73"/>
      <c r="K9" s="73"/>
    </row>
    <row r="10" spans="1:11">
      <c r="A10" s="73"/>
      <c r="B10" s="73"/>
      <c r="C10" s="73"/>
      <c r="D10" s="73"/>
      <c r="E10" s="73"/>
      <c r="F10" s="73"/>
      <c r="G10" s="73"/>
      <c r="H10" s="73"/>
      <c r="I10" s="73"/>
      <c r="J10" s="73"/>
      <c r="K10" s="73"/>
    </row>
    <row r="11" spans="1:11">
      <c r="A11" s="73"/>
      <c r="B11" s="73"/>
      <c r="C11" s="73"/>
      <c r="D11" s="73"/>
      <c r="E11" s="73"/>
      <c r="F11" s="73"/>
      <c r="G11" s="73"/>
      <c r="H11" s="73"/>
      <c r="I11" s="73"/>
      <c r="J11" s="73"/>
      <c r="K11" s="73"/>
    </row>
    <row r="12" spans="1:11">
      <c r="A12" s="73"/>
      <c r="B12" s="73"/>
      <c r="C12" s="73"/>
      <c r="D12" s="73"/>
      <c r="E12" s="73"/>
      <c r="F12" s="73"/>
      <c r="G12" s="73"/>
      <c r="H12" s="73"/>
      <c r="I12" s="73"/>
      <c r="J12" s="73"/>
      <c r="K12" s="73"/>
    </row>
    <row r="13" spans="1:11">
      <c r="A13" s="73"/>
      <c r="B13" s="73"/>
      <c r="C13" s="73"/>
      <c r="D13" s="73"/>
      <c r="E13" s="73"/>
      <c r="F13" s="73"/>
      <c r="G13" s="73"/>
      <c r="H13" s="73"/>
      <c r="I13" s="73"/>
      <c r="J13" s="73"/>
      <c r="K13" s="73"/>
    </row>
    <row r="14" spans="1:11">
      <c r="A14" s="73"/>
      <c r="B14" s="73"/>
      <c r="C14" s="73"/>
      <c r="D14" s="73"/>
      <c r="E14" s="73"/>
      <c r="F14" s="73"/>
      <c r="G14" s="73"/>
      <c r="H14" s="73"/>
      <c r="I14" s="73"/>
      <c r="J14" s="73"/>
      <c r="K14" s="73"/>
    </row>
    <row r="15" spans="1:11">
      <c r="A15" s="73"/>
      <c r="B15" s="73"/>
      <c r="C15" s="73"/>
      <c r="D15" s="73"/>
      <c r="E15" s="73"/>
      <c r="F15" s="73"/>
      <c r="G15" s="73"/>
      <c r="H15" s="73"/>
      <c r="I15" s="73"/>
      <c r="J15" s="73"/>
      <c r="K15" s="73"/>
    </row>
  </sheetData>
  <sheetProtection password="C5CA" sheet="1" objects="1" scenarios="1" formatCells="0"/>
  <mergeCells count="1">
    <mergeCell ref="A1:K1"/>
  </mergeCells>
  <pageMargins left="0.48" right="0.49" top="0.57999999999999996" bottom="0.55000000000000004" header="0.3" footer="0.3"/>
  <pageSetup orientation="portrait" r:id="rId1"/>
  <headerFooter>
    <oddFooter xml:space="preserve">&amp;LISQ-006-FO
&amp;CRev: A&amp;"Arial,Italic"
Copies must be verified for current revision.&amp;"Arial,Regular"   &amp;RDate: 11/01/2012
</oddFooter>
  </headerFooter>
  <rowBreaks count="2" manualBreakCount="2">
    <brk id="45" max="11" man="1"/>
    <brk id="91" max="11" man="1"/>
  </rowBreaks>
  <legacyDrawing r:id="rId2"/>
  <oleObjects>
    <oleObject progId="Word.Document.12" shapeId="8195" r:id="rId3"/>
    <oleObject progId="Word.Document.12" shapeId="8197" r:id="rId4"/>
    <oleObject progId="Word.Document.12" shapeId="8198" r:id="rId5"/>
    <oleObject progId="Word.Document.12" shapeId="8199" r:id="rId6"/>
  </oleObjects>
</worksheet>
</file>

<file path=xl/worksheets/sheet10.xml><?xml version="1.0" encoding="utf-8"?>
<worksheet xmlns="http://schemas.openxmlformats.org/spreadsheetml/2006/main" xmlns:r="http://schemas.openxmlformats.org/officeDocument/2006/relationships">
  <sheetPr codeName="Plan4">
    <pageSetUpPr fitToPage="1"/>
  </sheetPr>
  <dimension ref="A1:BI63"/>
  <sheetViews>
    <sheetView zoomScale="89" zoomScaleNormal="89" workbookViewId="0">
      <selection activeCell="S26" sqref="S26"/>
    </sheetView>
  </sheetViews>
  <sheetFormatPr defaultColWidth="3" defaultRowHeight="12.75"/>
  <cols>
    <col min="1" max="1" width="4.42578125" style="5" customWidth="1"/>
    <col min="2" max="2" width="4.28515625" style="5" customWidth="1"/>
    <col min="3" max="9" width="3" style="5" customWidth="1"/>
    <col min="10" max="10" width="7.28515625" style="5" customWidth="1"/>
    <col min="11" max="11" width="3.85546875" style="5" customWidth="1"/>
    <col min="12" max="53" width="3" style="5"/>
    <col min="54" max="56" width="1" style="5" customWidth="1"/>
    <col min="57" max="57" width="8.28515625" style="5" customWidth="1"/>
    <col min="58" max="61" width="2.42578125" style="5" customWidth="1"/>
    <col min="62" max="16384" width="3" style="5"/>
  </cols>
  <sheetData>
    <row r="1" spans="1:61" s="40" customFormat="1" ht="29.25" customHeight="1">
      <c r="A1" s="670"/>
      <c r="B1" s="670"/>
      <c r="C1" s="670"/>
      <c r="D1" s="670"/>
      <c r="E1" s="670"/>
      <c r="F1" s="671" t="s">
        <v>151</v>
      </c>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1"/>
      <c r="AZ1" s="671"/>
      <c r="BA1" s="671"/>
      <c r="BB1" s="671"/>
      <c r="BC1" s="671"/>
      <c r="BD1" s="671"/>
      <c r="BE1" s="671"/>
      <c r="BF1" s="671"/>
      <c r="BG1" s="671"/>
      <c r="BH1" s="671"/>
      <c r="BI1" s="672"/>
    </row>
    <row r="2" spans="1:61" ht="15">
      <c r="A2" s="673" t="s">
        <v>51</v>
      </c>
      <c r="B2" s="673"/>
      <c r="C2" s="673"/>
      <c r="D2" s="673"/>
      <c r="E2" s="673"/>
      <c r="F2" s="673"/>
      <c r="G2" s="673"/>
      <c r="H2" s="673"/>
      <c r="I2" s="678" t="s">
        <v>64</v>
      </c>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8"/>
      <c r="AU2" s="678"/>
      <c r="AV2" s="678"/>
      <c r="AW2" s="678"/>
      <c r="AX2" s="678"/>
      <c r="AY2" s="678"/>
      <c r="AZ2" s="678"/>
      <c r="BA2" s="678"/>
      <c r="BB2" s="678"/>
      <c r="BC2" s="678"/>
      <c r="BD2" s="678"/>
      <c r="BE2" s="678"/>
      <c r="BF2" s="678"/>
      <c r="BG2" s="678"/>
      <c r="BH2" s="678"/>
      <c r="BI2" s="679"/>
    </row>
    <row r="3" spans="1:61" ht="15" customHeight="1">
      <c r="A3" s="674" t="str">
        <f>'Dynamic CP Audit'!A7:L7</f>
        <v>1. Process Documentation - Overview</v>
      </c>
      <c r="B3" s="675"/>
      <c r="C3" s="675"/>
      <c r="D3" s="676"/>
      <c r="E3" s="676"/>
      <c r="F3" s="676"/>
      <c r="G3" s="676"/>
      <c r="H3" s="677"/>
      <c r="I3" s="105"/>
      <c r="J3" s="106" t="str">
        <f>'Dynamic CP Audit'!A8</f>
        <v>1.1</v>
      </c>
      <c r="K3" s="106" t="str">
        <f>'Dynamic CP Audit'!B8</f>
        <v>Are the Navistar drawings in use at the correct suffix and revision level?</v>
      </c>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8"/>
    </row>
    <row r="4" spans="1:61" ht="15" customHeight="1">
      <c r="A4" s="664"/>
      <c r="B4" s="665"/>
      <c r="C4" s="665"/>
      <c r="D4" s="665"/>
      <c r="E4" s="665"/>
      <c r="F4" s="665"/>
      <c r="G4" s="665"/>
      <c r="H4" s="666"/>
      <c r="I4" s="99"/>
      <c r="J4" s="101" t="str">
        <f>'Dynamic CP Audit'!A9</f>
        <v>1.2</v>
      </c>
      <c r="K4" s="101" t="str">
        <f>'Dynamic CP Audit'!B9</f>
        <v>Are all technical specifications listed on the Navistar drawing available at the manufacturing location?</v>
      </c>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9"/>
    </row>
    <row r="5" spans="1:61" ht="15" customHeight="1">
      <c r="A5" s="664"/>
      <c r="B5" s="665"/>
      <c r="C5" s="665"/>
      <c r="D5" s="665"/>
      <c r="E5" s="665"/>
      <c r="F5" s="665"/>
      <c r="G5" s="665"/>
      <c r="H5" s="666"/>
      <c r="I5" s="99"/>
      <c r="J5" s="101" t="str">
        <f>'Dynamic CP Audit'!A10</f>
        <v>1.3</v>
      </c>
      <c r="K5" s="101" t="str">
        <f>'Dynamic CP Audit'!B10</f>
        <v>Is the PSW complete and correct?</v>
      </c>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9"/>
    </row>
    <row r="6" spans="1:61" ht="15" customHeight="1">
      <c r="A6" s="664"/>
      <c r="B6" s="665"/>
      <c r="C6" s="665"/>
      <c r="D6" s="665"/>
      <c r="E6" s="665"/>
      <c r="F6" s="665"/>
      <c r="G6" s="665"/>
      <c r="H6" s="666"/>
      <c r="I6" s="99"/>
      <c r="J6" s="101" t="str">
        <f>'Dynamic CP Audit'!A11</f>
        <v>1.4</v>
      </c>
      <c r="K6" s="101" t="str">
        <f>'Dynamic CP Audit'!B11</f>
        <v>Is the Process Flow Diagram available and correct?</v>
      </c>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9"/>
    </row>
    <row r="7" spans="1:61" ht="15" customHeight="1">
      <c r="A7" s="664"/>
      <c r="B7" s="665"/>
      <c r="C7" s="665"/>
      <c r="D7" s="665"/>
      <c r="E7" s="665"/>
      <c r="F7" s="665"/>
      <c r="G7" s="665"/>
      <c r="H7" s="666"/>
      <c r="I7" s="99"/>
      <c r="J7" s="101" t="str">
        <f>'Dynamic CP Audit'!A12</f>
        <v>1.5</v>
      </c>
      <c r="K7" s="101" t="str">
        <f>'Dynamic CP Audit'!B12</f>
        <v>Is the PFMEA available and in compliance to AIAG requirements</v>
      </c>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9"/>
    </row>
    <row r="8" spans="1:61" ht="15" customHeight="1">
      <c r="A8" s="664"/>
      <c r="B8" s="665"/>
      <c r="C8" s="665"/>
      <c r="D8" s="665"/>
      <c r="E8" s="665"/>
      <c r="F8" s="665"/>
      <c r="G8" s="665"/>
      <c r="H8" s="666"/>
      <c r="I8" s="223"/>
      <c r="J8" s="101" t="str">
        <f>'Dynamic CP Audit'!A13</f>
        <v>1.6</v>
      </c>
      <c r="K8" s="101" t="str">
        <f>'Dynamic CP Audit'!B13</f>
        <v>Is the Control Plan available and in compliance to AIAG requirements?</v>
      </c>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224"/>
    </row>
    <row r="9" spans="1:61" ht="15" customHeight="1">
      <c r="A9" s="667"/>
      <c r="B9" s="668"/>
      <c r="C9" s="668"/>
      <c r="D9" s="668"/>
      <c r="E9" s="668"/>
      <c r="F9" s="668"/>
      <c r="G9" s="668"/>
      <c r="H9" s="669"/>
      <c r="I9" s="187"/>
      <c r="J9" s="188" t="str">
        <f>'Dynamic CP Audit'!A14</f>
        <v>1.7</v>
      </c>
      <c r="K9" s="188" t="str">
        <f>'Dynamic CP Audit'!B14</f>
        <v>Is there a "Rapid Response" plan?</v>
      </c>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90"/>
    </row>
    <row r="10" spans="1:61" ht="15" customHeight="1">
      <c r="A10" s="664" t="str">
        <f>'Dynamic CP Audit'!A15:L15</f>
        <v>2. Receiving Inspection</v>
      </c>
      <c r="B10" s="665"/>
      <c r="C10" s="665"/>
      <c r="D10" s="665"/>
      <c r="E10" s="665"/>
      <c r="F10" s="665"/>
      <c r="G10" s="665"/>
      <c r="H10" s="666"/>
      <c r="I10" s="184"/>
      <c r="J10" s="185" t="str">
        <f>'Dynamic CP Audit'!A16</f>
        <v>2.1</v>
      </c>
      <c r="K10" s="185" t="str">
        <f>'Dynamic CP Audit'!B16</f>
        <v>What methods are used to verify that incoming materials meet requirements?</v>
      </c>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86"/>
    </row>
    <row r="11" spans="1:61" ht="15" customHeight="1">
      <c r="A11" s="664"/>
      <c r="B11" s="665"/>
      <c r="C11" s="665"/>
      <c r="D11" s="665"/>
      <c r="E11" s="665"/>
      <c r="F11" s="665"/>
      <c r="G11" s="665"/>
      <c r="H11" s="666"/>
      <c r="I11" s="99"/>
      <c r="J11" s="100" t="str">
        <f>'Dynamic CP Audit'!A17</f>
        <v>2.2</v>
      </c>
      <c r="K11" s="100" t="str">
        <f>'Dynamic CP Audit'!B17</f>
        <v>Are incoming materials stored properly?</v>
      </c>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9"/>
    </row>
    <row r="12" spans="1:61" ht="15" customHeight="1">
      <c r="A12" s="664"/>
      <c r="B12" s="665"/>
      <c r="C12" s="665"/>
      <c r="D12" s="665"/>
      <c r="E12" s="665"/>
      <c r="F12" s="665"/>
      <c r="G12" s="665"/>
      <c r="H12" s="666"/>
      <c r="I12" s="99"/>
      <c r="J12" s="100" t="str">
        <f>'Dynamic CP Audit'!A18</f>
        <v>2.3</v>
      </c>
      <c r="K12" s="100" t="str">
        <f>'Dynamic CP Audit'!B18</f>
        <v>Is there a controled process for incoming materials?</v>
      </c>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9"/>
    </row>
    <row r="13" spans="1:61" ht="15" customHeight="1">
      <c r="A13" s="667"/>
      <c r="B13" s="668"/>
      <c r="C13" s="668"/>
      <c r="D13" s="668"/>
      <c r="E13" s="668"/>
      <c r="F13" s="668"/>
      <c r="G13" s="668"/>
      <c r="H13" s="669"/>
      <c r="I13" s="99"/>
      <c r="J13" s="100" t="str">
        <f>'Dynamic CP Audit'!A19</f>
        <v>2.4</v>
      </c>
      <c r="K13" s="100" t="str">
        <f>'Dynamic CP Audit'!B19</f>
        <v xml:space="preserve">Are receiving inspection records complete?  </v>
      </c>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9"/>
    </row>
    <row r="14" spans="1:61" ht="15" customHeight="1">
      <c r="A14" s="680" t="str">
        <f>'Dynamic CP Audit'!A20:L20</f>
        <v>3. Workstation / Manufacturing Process</v>
      </c>
      <c r="B14" s="676"/>
      <c r="C14" s="676"/>
      <c r="D14" s="676"/>
      <c r="E14" s="676"/>
      <c r="F14" s="676"/>
      <c r="G14" s="676"/>
      <c r="H14" s="677"/>
      <c r="I14" s="110"/>
      <c r="J14" s="106" t="str">
        <f>'Dynamic CP Audit'!A21</f>
        <v>3.1</v>
      </c>
      <c r="K14" s="106" t="str">
        <f>'Dynamic CP Audit'!B21</f>
        <v>Is there a First Piece Inspection process in place?</v>
      </c>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8"/>
    </row>
    <row r="15" spans="1:61" ht="15" customHeight="1">
      <c r="A15" s="664"/>
      <c r="B15" s="665"/>
      <c r="C15" s="665"/>
      <c r="D15" s="665"/>
      <c r="E15" s="665"/>
      <c r="F15" s="665"/>
      <c r="G15" s="665"/>
      <c r="H15" s="666"/>
      <c r="I15" s="102"/>
      <c r="J15" s="101" t="str">
        <f>'Dynamic CP Audit'!A22</f>
        <v>3.2</v>
      </c>
      <c r="K15" s="101" t="str">
        <f>'Dynamic CP Audit'!B22</f>
        <v>Are sample sizes and inspection frequencies for each operation adequate to assure conformance?</v>
      </c>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9"/>
    </row>
    <row r="16" spans="1:61" ht="15" customHeight="1">
      <c r="A16" s="664"/>
      <c r="B16" s="665"/>
      <c r="C16" s="665"/>
      <c r="D16" s="665"/>
      <c r="E16" s="665"/>
      <c r="F16" s="665"/>
      <c r="G16" s="665"/>
      <c r="H16" s="666"/>
      <c r="I16" s="102"/>
      <c r="J16" s="101" t="str">
        <f>'Dynamic CP Audit'!A23</f>
        <v>3.3</v>
      </c>
      <c r="K16" s="101" t="str">
        <f>'Dynamic CP Audit'!B23</f>
        <v>Are operator instructions readily available to the operator for each operation?</v>
      </c>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9"/>
    </row>
    <row r="17" spans="1:61" ht="15" customHeight="1">
      <c r="A17" s="664"/>
      <c r="B17" s="665"/>
      <c r="C17" s="665"/>
      <c r="D17" s="665"/>
      <c r="E17" s="665"/>
      <c r="F17" s="665"/>
      <c r="G17" s="665"/>
      <c r="H17" s="666"/>
      <c r="I17" s="102"/>
      <c r="J17" s="101" t="str">
        <f>'Dynamic CP Audit'!A24</f>
        <v>3.4</v>
      </c>
      <c r="K17" s="101" t="str">
        <f>'Dynamic CP Audit'!B24</f>
        <v>Are work instructions and visual aids appropriate for the level of work being performed?</v>
      </c>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9"/>
    </row>
    <row r="18" spans="1:61" ht="15" customHeight="1">
      <c r="A18" s="664"/>
      <c r="B18" s="665"/>
      <c r="C18" s="665"/>
      <c r="D18" s="665"/>
      <c r="E18" s="665"/>
      <c r="F18" s="665"/>
      <c r="G18" s="665"/>
      <c r="H18" s="666"/>
      <c r="I18" s="102"/>
      <c r="J18" s="101" t="str">
        <f>'Dynamic CP Audit'!A25</f>
        <v>3.5</v>
      </c>
      <c r="K18" s="101" t="str">
        <f>'Dynamic CP Audit'!B25</f>
        <v>Do work instructions include information on the handling of non-conforming material?</v>
      </c>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9"/>
    </row>
    <row r="19" spans="1:61" ht="15" customHeight="1">
      <c r="A19" s="664"/>
      <c r="B19" s="665"/>
      <c r="C19" s="665"/>
      <c r="D19" s="665"/>
      <c r="E19" s="665"/>
      <c r="F19" s="665"/>
      <c r="G19" s="665"/>
      <c r="H19" s="666"/>
      <c r="I19" s="102"/>
      <c r="J19" s="101" t="str">
        <f>'Dynamic CP Audit'!A26</f>
        <v>3.6</v>
      </c>
      <c r="K19" s="101" t="str">
        <f>'Dynamic CP Audit'!B26</f>
        <v>What is the plan to substitute in case of employee absence?</v>
      </c>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9"/>
    </row>
    <row r="20" spans="1:61" ht="15" customHeight="1">
      <c r="A20" s="664"/>
      <c r="B20" s="665"/>
      <c r="C20" s="665"/>
      <c r="D20" s="665"/>
      <c r="E20" s="665"/>
      <c r="F20" s="665"/>
      <c r="G20" s="665"/>
      <c r="H20" s="666"/>
      <c r="I20" s="102"/>
      <c r="J20" s="101" t="str">
        <f>'Dynamic CP Audit'!A27</f>
        <v>3.7</v>
      </c>
      <c r="K20" s="101" t="str">
        <f>'Dynamic CP Audit'!B27</f>
        <v>Are the required gauges available and are they uesd effectively?</v>
      </c>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9"/>
    </row>
    <row r="21" spans="1:61" ht="15" customHeight="1">
      <c r="A21" s="664"/>
      <c r="B21" s="665"/>
      <c r="C21" s="665"/>
      <c r="D21" s="665"/>
      <c r="E21" s="665"/>
      <c r="F21" s="665"/>
      <c r="G21" s="665"/>
      <c r="H21" s="666"/>
      <c r="I21" s="102"/>
      <c r="J21" s="101" t="str">
        <f>'Dynamic CP Audit'!A28</f>
        <v>3.8</v>
      </c>
      <c r="K21" s="101" t="str">
        <f>'Dynamic CP Audit'!B28</f>
        <v>Is gauge integrity being managed?</v>
      </c>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9"/>
    </row>
    <row r="22" spans="1:61" ht="15" customHeight="1">
      <c r="A22" s="664"/>
      <c r="B22" s="665"/>
      <c r="C22" s="665"/>
      <c r="D22" s="665"/>
      <c r="E22" s="665"/>
      <c r="F22" s="665"/>
      <c r="G22" s="665"/>
      <c r="H22" s="666"/>
      <c r="I22" s="102"/>
      <c r="J22" s="101" t="str">
        <f>'Dynamic CP Audit'!A29</f>
        <v>3.9</v>
      </c>
      <c r="K22" s="101" t="str">
        <f>'Dynamic CP Audit'!B29</f>
        <v>Does the manufacturing process  meet the required  capability?</v>
      </c>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9"/>
    </row>
    <row r="23" spans="1:61" ht="15" customHeight="1">
      <c r="A23" s="664"/>
      <c r="B23" s="665"/>
      <c r="C23" s="665"/>
      <c r="D23" s="665"/>
      <c r="E23" s="665"/>
      <c r="F23" s="665"/>
      <c r="G23" s="665"/>
      <c r="H23" s="666"/>
      <c r="I23" s="102"/>
      <c r="J23" s="101" t="str">
        <f>'Dynamic CP Audit'!A30</f>
        <v>3.10</v>
      </c>
      <c r="K23" s="101" t="str">
        <f>'Dynamic CP Audit'!B30</f>
        <v>Does the process control plan call for SPC? Is the data properly recorded?</v>
      </c>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9"/>
    </row>
    <row r="24" spans="1:61" ht="15" customHeight="1">
      <c r="A24" s="664"/>
      <c r="B24" s="665"/>
      <c r="C24" s="665"/>
      <c r="D24" s="665"/>
      <c r="E24" s="665"/>
      <c r="F24" s="665"/>
      <c r="G24" s="665"/>
      <c r="H24" s="666"/>
      <c r="I24" s="102"/>
      <c r="J24" s="101" t="str">
        <f>'Dynamic CP Audit'!A31</f>
        <v>3.11</v>
      </c>
      <c r="K24" s="101" t="str">
        <f>'Dynamic CP Audit'!B31</f>
        <v>Is there evidence that all in-process inspection is complete?</v>
      </c>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9"/>
    </row>
    <row r="25" spans="1:61" ht="15" customHeight="1">
      <c r="A25" s="664"/>
      <c r="B25" s="665"/>
      <c r="C25" s="665"/>
      <c r="D25" s="665"/>
      <c r="E25" s="665"/>
      <c r="F25" s="665"/>
      <c r="G25" s="665"/>
      <c r="H25" s="666"/>
      <c r="I25" s="102"/>
      <c r="J25" s="101" t="str">
        <f>'Dynamic CP Audit'!A33</f>
        <v>3.13</v>
      </c>
      <c r="K25" s="101" t="str">
        <f>'Dynamic CP Audit'!B33</f>
        <v>Are in-process materials managed effectively?</v>
      </c>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9"/>
    </row>
    <row r="26" spans="1:61" ht="15" customHeight="1">
      <c r="A26" s="664"/>
      <c r="B26" s="665"/>
      <c r="C26" s="665"/>
      <c r="D26" s="665"/>
      <c r="E26" s="665"/>
      <c r="F26" s="665"/>
      <c r="G26" s="665"/>
      <c r="H26" s="666"/>
      <c r="I26" s="102"/>
      <c r="J26" s="101" t="str">
        <f>'Dynamic CP Audit'!A34</f>
        <v>3.14</v>
      </c>
      <c r="K26" s="101" t="str">
        <f>'Dynamic CP Audit'!B34</f>
        <v>Are effective error-proofing methods implemented?</v>
      </c>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9"/>
    </row>
    <row r="27" spans="1:61" ht="15" customHeight="1">
      <c r="A27" s="664"/>
      <c r="B27" s="665"/>
      <c r="C27" s="665"/>
      <c r="D27" s="665"/>
      <c r="E27" s="665"/>
      <c r="F27" s="665"/>
      <c r="G27" s="665"/>
      <c r="H27" s="666"/>
      <c r="I27" s="225"/>
      <c r="J27" s="101" t="str">
        <f>'Dynamic CP Audit'!A35</f>
        <v>3.15</v>
      </c>
      <c r="K27" s="101" t="str">
        <f>'Dynamic CP Audit'!B35</f>
        <v>Are special operations utilized? Are they properly controlled?</v>
      </c>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224"/>
    </row>
    <row r="28" spans="1:61" ht="15" customHeight="1">
      <c r="A28" s="667"/>
      <c r="B28" s="668"/>
      <c r="C28" s="668"/>
      <c r="D28" s="668"/>
      <c r="E28" s="668"/>
      <c r="F28" s="668"/>
      <c r="G28" s="668"/>
      <c r="H28" s="669"/>
      <c r="I28" s="191"/>
      <c r="J28" s="101" t="str">
        <f>'Dynamic CP Audit'!A36</f>
        <v>3.16</v>
      </c>
      <c r="K28" s="101" t="str">
        <f>'Dynamic CP Audit'!B36</f>
        <v>Are all areas maintained to enhance productivity and quality?</v>
      </c>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90"/>
    </row>
    <row r="29" spans="1:61" ht="15" customHeight="1">
      <c r="A29" s="680" t="str">
        <f>'Dynamic CP Audit'!A37:L37</f>
        <v>4. Final Inspection / Shipping</v>
      </c>
      <c r="B29" s="676"/>
      <c r="C29" s="676"/>
      <c r="D29" s="676"/>
      <c r="E29" s="676"/>
      <c r="F29" s="676"/>
      <c r="G29" s="676"/>
      <c r="H29" s="677"/>
      <c r="I29" s="192"/>
      <c r="J29" s="106" t="str">
        <f>'Dynamic CP Audit'!A38</f>
        <v>4.1</v>
      </c>
      <c r="K29" s="106" t="str">
        <f>'Dynamic CP Audit'!B38</f>
        <v xml:space="preserve">Are final inspection activities listed on the control plan?  </v>
      </c>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8"/>
    </row>
    <row r="30" spans="1:61" ht="15" customHeight="1">
      <c r="A30" s="664"/>
      <c r="B30" s="665"/>
      <c r="C30" s="665"/>
      <c r="D30" s="665"/>
      <c r="E30" s="665"/>
      <c r="F30" s="665"/>
      <c r="G30" s="665"/>
      <c r="H30" s="666"/>
      <c r="I30" s="103"/>
      <c r="J30" s="100" t="str">
        <f>'Dynamic CP Audit'!A39</f>
        <v>4.2</v>
      </c>
      <c r="K30" s="100" t="str">
        <f>'Dynamic CP Audit'!B39</f>
        <v xml:space="preserve">How is conformance to requirements verified at final inspection? </v>
      </c>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9"/>
    </row>
    <row r="31" spans="1:61" ht="15" customHeight="1">
      <c r="A31" s="667"/>
      <c r="B31" s="668"/>
      <c r="C31" s="668"/>
      <c r="D31" s="668"/>
      <c r="E31" s="668"/>
      <c r="F31" s="668"/>
      <c r="G31" s="668"/>
      <c r="H31" s="669"/>
      <c r="I31" s="193"/>
      <c r="J31" s="194" t="str">
        <f>'Dynamic CP Audit'!A40</f>
        <v>4.3</v>
      </c>
      <c r="K31" s="194" t="str">
        <f>'Dynamic CP Audit'!B40</f>
        <v>Does the part audited comply with D-13 requirements?</v>
      </c>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90"/>
    </row>
    <row r="32" spans="1:61" ht="15" customHeight="1">
      <c r="A32" s="183"/>
      <c r="B32" s="183"/>
      <c r="C32" s="183"/>
      <c r="D32" s="183"/>
      <c r="E32" s="183"/>
      <c r="F32" s="183"/>
      <c r="G32" s="183"/>
      <c r="H32" s="183"/>
      <c r="I32" s="164"/>
      <c r="J32" s="195"/>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row>
    <row r="33" spans="1:61" ht="15" customHeight="1">
      <c r="A33" s="183"/>
      <c r="B33" s="183"/>
      <c r="C33" s="183"/>
      <c r="D33" s="183"/>
      <c r="E33" s="183"/>
      <c r="F33" s="183"/>
      <c r="G33" s="183"/>
      <c r="H33" s="183"/>
      <c r="I33" s="164"/>
      <c r="J33" s="195"/>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row>
    <row r="34" spans="1:61" ht="15" customHeight="1">
      <c r="A34" s="183"/>
      <c r="B34" s="183"/>
      <c r="C34" s="183"/>
      <c r="D34" s="183"/>
      <c r="E34" s="183"/>
      <c r="F34" s="183"/>
      <c r="G34" s="183"/>
      <c r="H34" s="183"/>
      <c r="I34" s="164"/>
      <c r="J34" s="195"/>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row>
    <row r="35" spans="1:61" ht="15" customHeight="1">
      <c r="A35" s="665"/>
      <c r="B35" s="665"/>
      <c r="C35" s="665"/>
      <c r="D35" s="665"/>
      <c r="E35" s="665"/>
      <c r="F35" s="665"/>
      <c r="G35" s="665"/>
      <c r="H35" s="665"/>
      <c r="I35" s="164"/>
      <c r="J35" s="195"/>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row>
    <row r="36" spans="1:61" ht="15" customHeight="1">
      <c r="A36" s="665"/>
      <c r="B36" s="665"/>
      <c r="C36" s="665"/>
      <c r="D36" s="665"/>
      <c r="E36" s="665"/>
      <c r="F36" s="665"/>
      <c r="G36" s="665"/>
      <c r="H36" s="665"/>
      <c r="I36" s="164"/>
      <c r="J36" s="16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row>
    <row r="37" spans="1:61" ht="15" customHeight="1">
      <c r="A37" s="665"/>
      <c r="B37" s="665"/>
      <c r="C37" s="665"/>
      <c r="D37" s="665"/>
      <c r="E37" s="665"/>
      <c r="F37" s="665"/>
      <c r="G37" s="665"/>
      <c r="H37" s="665"/>
      <c r="I37" s="164"/>
      <c r="J37" s="161"/>
      <c r="K37" s="11"/>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row>
    <row r="38" spans="1:61" ht="15" customHeight="1">
      <c r="A38" s="665"/>
      <c r="B38" s="665"/>
      <c r="C38" s="665"/>
      <c r="D38" s="665"/>
      <c r="E38" s="665"/>
      <c r="F38" s="665"/>
      <c r="G38" s="665"/>
      <c r="H38" s="665"/>
      <c r="I38" s="164"/>
      <c r="J38" s="16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row>
    <row r="39" spans="1:61" ht="15" customHeight="1">
      <c r="A39" s="665"/>
      <c r="B39" s="665"/>
      <c r="C39" s="665"/>
      <c r="D39" s="665"/>
      <c r="E39" s="665"/>
      <c r="F39" s="665"/>
      <c r="G39" s="665"/>
      <c r="H39" s="665"/>
      <c r="I39" s="164"/>
      <c r="J39" s="16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row>
    <row r="40" spans="1:61" ht="15" customHeight="1">
      <c r="A40" s="665"/>
      <c r="B40" s="665"/>
      <c r="C40" s="665"/>
      <c r="D40" s="665"/>
      <c r="E40" s="665"/>
      <c r="F40" s="665"/>
      <c r="G40" s="665"/>
      <c r="H40" s="665"/>
      <c r="I40" s="164"/>
      <c r="J40" s="16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row>
    <row r="41" spans="1:61" ht="15" customHeight="1">
      <c r="A41" s="665"/>
      <c r="B41" s="665"/>
      <c r="C41" s="665"/>
      <c r="D41" s="665"/>
      <c r="E41" s="665"/>
      <c r="F41" s="665"/>
      <c r="G41" s="665"/>
      <c r="H41" s="665"/>
      <c r="I41" s="164"/>
      <c r="J41" s="16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row>
    <row r="42" spans="1:61" ht="15" customHeight="1">
      <c r="A42" s="665"/>
      <c r="B42" s="665"/>
      <c r="C42" s="665"/>
      <c r="D42" s="665"/>
      <c r="E42" s="665"/>
      <c r="F42" s="665"/>
      <c r="G42" s="665"/>
      <c r="H42" s="665"/>
      <c r="I42" s="164"/>
      <c r="J42" s="16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row>
    <row r="43" spans="1:61" ht="15" customHeight="1">
      <c r="A43" s="665"/>
      <c r="B43" s="665"/>
      <c r="C43" s="665"/>
      <c r="D43" s="665"/>
      <c r="E43" s="665"/>
      <c r="F43" s="665"/>
      <c r="G43" s="665"/>
      <c r="H43" s="665"/>
      <c r="I43" s="164"/>
      <c r="J43" s="195"/>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row>
    <row r="44" spans="1:61" ht="15" customHeight="1">
      <c r="A44" s="665"/>
      <c r="B44" s="665"/>
      <c r="C44" s="665"/>
      <c r="D44" s="665"/>
      <c r="E44" s="665"/>
      <c r="F44" s="665"/>
      <c r="G44" s="665"/>
      <c r="H44" s="665"/>
      <c r="I44" s="164"/>
      <c r="J44" s="195"/>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row>
    <row r="45" spans="1:61" ht="15" customHeight="1">
      <c r="A45" s="665"/>
      <c r="B45" s="665"/>
      <c r="C45" s="665"/>
      <c r="D45" s="665"/>
      <c r="E45" s="665"/>
      <c r="F45" s="665"/>
      <c r="G45" s="665"/>
      <c r="H45" s="665"/>
      <c r="I45" s="164"/>
      <c r="J45" s="16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row>
    <row r="46" spans="1:61" ht="15" customHeight="1">
      <c r="A46" s="665"/>
      <c r="B46" s="665"/>
      <c r="C46" s="665"/>
      <c r="D46" s="665"/>
      <c r="E46" s="665"/>
      <c r="F46" s="665"/>
      <c r="G46" s="665"/>
      <c r="H46" s="665"/>
      <c r="I46" s="164"/>
      <c r="J46" s="195"/>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row>
    <row r="47" spans="1:61" ht="25.5" customHeight="1">
      <c r="A47" s="665"/>
      <c r="B47" s="665"/>
      <c r="C47" s="665"/>
      <c r="D47" s="665"/>
      <c r="E47" s="665"/>
      <c r="F47" s="665"/>
      <c r="G47" s="665"/>
      <c r="H47" s="665"/>
      <c r="I47" s="164"/>
      <c r="J47" s="161"/>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c r="AH47" s="665"/>
      <c r="AI47" s="665"/>
      <c r="AJ47" s="665"/>
      <c r="AK47" s="665"/>
      <c r="AL47" s="665"/>
      <c r="AM47" s="665"/>
      <c r="AN47" s="665"/>
      <c r="AO47" s="665"/>
      <c r="AP47" s="665"/>
      <c r="AQ47" s="665"/>
      <c r="AR47" s="665"/>
      <c r="AS47" s="665"/>
      <c r="AT47" s="665"/>
      <c r="AU47" s="665"/>
      <c r="AV47" s="665"/>
      <c r="AW47" s="665"/>
      <c r="AX47" s="665"/>
      <c r="AY47" s="665"/>
      <c r="AZ47" s="665"/>
      <c r="BA47" s="665"/>
      <c r="BB47" s="665"/>
      <c r="BC47" s="665"/>
      <c r="BD47" s="665"/>
      <c r="BE47" s="665"/>
      <c r="BF47" s="665"/>
      <c r="BG47" s="665"/>
      <c r="BH47" s="665"/>
      <c r="BI47" s="665"/>
    </row>
    <row r="48" spans="1:61" ht="15" customHeight="1">
      <c r="A48" s="665"/>
      <c r="B48" s="665"/>
      <c r="C48" s="665"/>
      <c r="D48" s="665"/>
      <c r="E48" s="665"/>
      <c r="F48" s="665"/>
      <c r="G48" s="665"/>
      <c r="H48" s="665"/>
      <c r="I48" s="164"/>
      <c r="J48" s="16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row>
    <row r="49" spans="1:61" ht="15" customHeight="1">
      <c r="A49" s="665"/>
      <c r="B49" s="665"/>
      <c r="C49" s="665"/>
      <c r="D49" s="665"/>
      <c r="E49" s="665"/>
      <c r="F49" s="665"/>
      <c r="G49" s="665"/>
      <c r="H49" s="665"/>
      <c r="I49" s="164"/>
      <c r="J49" s="16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row>
    <row r="50" spans="1:61" ht="15" customHeight="1">
      <c r="A50" s="665"/>
      <c r="B50" s="665"/>
      <c r="C50" s="665"/>
      <c r="D50" s="665"/>
      <c r="E50" s="665"/>
      <c r="F50" s="665"/>
      <c r="G50" s="665"/>
      <c r="H50" s="665"/>
      <c r="I50" s="164"/>
      <c r="J50" s="195"/>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row>
    <row r="51" spans="1:61" ht="15" customHeight="1">
      <c r="A51" s="665"/>
      <c r="B51" s="665"/>
      <c r="C51" s="665"/>
      <c r="D51" s="665"/>
      <c r="E51" s="665"/>
      <c r="F51" s="665"/>
      <c r="G51" s="665"/>
      <c r="H51" s="665"/>
      <c r="I51" s="164"/>
      <c r="J51" s="195"/>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row>
    <row r="52" spans="1:61" ht="15" customHeight="1">
      <c r="A52" s="665"/>
      <c r="B52" s="665"/>
      <c r="C52" s="665"/>
      <c r="D52" s="665"/>
      <c r="E52" s="665"/>
      <c r="F52" s="665"/>
      <c r="G52" s="665"/>
      <c r="H52" s="665"/>
      <c r="I52" s="164"/>
      <c r="J52" s="161"/>
      <c r="K52" s="196"/>
      <c r="L52" s="196"/>
      <c r="M52" s="196"/>
      <c r="N52" s="196"/>
      <c r="O52" s="196"/>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row>
    <row r="53" spans="1:61" ht="15" customHeight="1">
      <c r="A53" s="665"/>
      <c r="B53" s="665"/>
      <c r="C53" s="665"/>
      <c r="D53" s="665"/>
      <c r="E53" s="665"/>
      <c r="F53" s="665"/>
      <c r="G53" s="665"/>
      <c r="H53" s="665"/>
      <c r="I53" s="197"/>
      <c r="J53" s="195"/>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row>
    <row r="54" spans="1:61" ht="15" customHeight="1">
      <c r="A54" s="665"/>
      <c r="B54" s="665"/>
      <c r="C54" s="665"/>
      <c r="D54" s="665"/>
      <c r="E54" s="665"/>
      <c r="F54" s="665"/>
      <c r="G54" s="665"/>
      <c r="H54" s="665"/>
      <c r="I54" s="197"/>
      <c r="J54" s="16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row>
    <row r="55" spans="1:61" ht="15" customHeight="1">
      <c r="A55" s="665"/>
      <c r="B55" s="665"/>
      <c r="C55" s="665"/>
      <c r="D55" s="665"/>
      <c r="E55" s="665"/>
      <c r="F55" s="665"/>
      <c r="G55" s="665"/>
      <c r="H55" s="665"/>
      <c r="I55" s="197"/>
      <c r="J55" s="16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row>
    <row r="56" spans="1:61" ht="15" customHeight="1">
      <c r="A56" s="665"/>
      <c r="B56" s="665"/>
      <c r="C56" s="665"/>
      <c r="D56" s="665"/>
      <c r="E56" s="665"/>
      <c r="F56" s="665"/>
      <c r="G56" s="665"/>
      <c r="H56" s="665"/>
      <c r="I56" s="197"/>
      <c r="J56" s="16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row>
    <row r="57" spans="1:6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row>
    <row r="58" spans="1:6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row>
    <row r="59" spans="1:6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row>
    <row r="60" spans="1:6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row>
    <row r="61" spans="1:6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row>
    <row r="62" spans="1:6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row>
    <row r="63" spans="1:6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row>
  </sheetData>
  <sheetProtection password="C5CA" sheet="1" objects="1" scenarios="1" formatCells="0"/>
  <mergeCells count="12">
    <mergeCell ref="A10:H13"/>
    <mergeCell ref="A53:H56"/>
    <mergeCell ref="A1:E1"/>
    <mergeCell ref="F1:BI1"/>
    <mergeCell ref="K47:BI47"/>
    <mergeCell ref="A2:H2"/>
    <mergeCell ref="A3:H9"/>
    <mergeCell ref="A35:H45"/>
    <mergeCell ref="A46:H52"/>
    <mergeCell ref="I2:BI2"/>
    <mergeCell ref="A14:H28"/>
    <mergeCell ref="A29:H31"/>
  </mergeCells>
  <printOptions horizontalCentered="1"/>
  <pageMargins left="0.25" right="0.25" top="0.75" bottom="0.75" header="0.3" footer="0.3"/>
  <pageSetup scale="72" orientation="landscape" r:id="rId1"/>
  <headerFooter>
    <oddFooter xml:space="preserve">&amp;LISO-006-FO
&amp;CRev: A
&amp;"Arial,Italic"Copies must be verified for current revision.&amp;RDate: 11/01/2012
</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AC42"/>
  <sheetViews>
    <sheetView zoomScale="60" zoomScaleNormal="60" zoomScalePageLayoutView="60" workbookViewId="0">
      <selection activeCell="G5" sqref="G5"/>
    </sheetView>
  </sheetViews>
  <sheetFormatPr defaultRowHeight="20.25"/>
  <cols>
    <col min="1" max="1" width="5.85546875" customWidth="1"/>
    <col min="2" max="2" width="40.5703125" style="150" customWidth="1"/>
    <col min="3" max="3" width="42.5703125" hidden="1" customWidth="1"/>
    <col min="4" max="4" width="6.5703125" style="1" hidden="1" customWidth="1"/>
    <col min="5" max="5" width="74.5703125" style="150" customWidth="1"/>
    <col min="6" max="6" width="23.28515625" style="148" customWidth="1"/>
    <col min="7" max="7" width="86" style="232" customWidth="1"/>
    <col min="8" max="12" width="4.140625" style="146" customWidth="1"/>
    <col min="13" max="16" width="9.140625" hidden="1" customWidth="1"/>
    <col min="17" max="17" width="9.85546875" hidden="1" customWidth="1"/>
    <col min="18" max="18" width="9" hidden="1" customWidth="1"/>
    <col min="19" max="19" width="9.28515625" hidden="1" customWidth="1"/>
    <col min="20" max="23" width="6.7109375" hidden="1" customWidth="1"/>
    <col min="24" max="24" width="8.5703125" hidden="1" customWidth="1"/>
    <col min="25" max="26" width="9.140625" hidden="1" customWidth="1"/>
    <col min="27" max="27" width="9.28515625" hidden="1" customWidth="1"/>
    <col min="28" max="29" width="9.140625" hidden="1" customWidth="1"/>
    <col min="30" max="30" width="0" hidden="1" customWidth="1"/>
  </cols>
  <sheetData>
    <row r="1" spans="1:29" ht="28.5" customHeight="1">
      <c r="A1" s="708"/>
      <c r="B1" s="708"/>
      <c r="C1" s="171"/>
      <c r="D1" s="94"/>
      <c r="E1" s="694" t="str">
        <f>Cover!B2&amp;"   "&amp;Cover!B3</f>
        <v>DCPA V2.0 Audit   (Dynamic Control Plan Audit)</v>
      </c>
      <c r="F1" s="151" t="s">
        <v>28</v>
      </c>
      <c r="G1" s="229" t="str">
        <f>IF(Cover!C10="","",Cover!C10)</f>
        <v/>
      </c>
      <c r="H1" s="699" t="s">
        <v>98</v>
      </c>
      <c r="I1" s="700"/>
      <c r="J1" s="700"/>
      <c r="K1" s="701"/>
      <c r="L1" s="172">
        <f>COUNTIF(R8:R40,"Y")</f>
        <v>30</v>
      </c>
      <c r="N1" s="87"/>
    </row>
    <row r="2" spans="1:29" ht="28.5" customHeight="1" thickBot="1">
      <c r="A2" s="708"/>
      <c r="B2" s="708"/>
      <c r="C2" s="3" t="s">
        <v>240</v>
      </c>
      <c r="D2" s="93" t="s">
        <v>87</v>
      </c>
      <c r="E2" s="695"/>
      <c r="F2" s="151" t="s">
        <v>87</v>
      </c>
      <c r="G2" s="229" t="str">
        <f>IF(Cover!C13="","",Cover!C13)</f>
        <v/>
      </c>
      <c r="H2" s="702" t="s">
        <v>97</v>
      </c>
      <c r="I2" s="703"/>
      <c r="J2" s="703"/>
      <c r="K2" s="703"/>
      <c r="L2" s="173">
        <f>SUM(H4:L4)</f>
        <v>0</v>
      </c>
      <c r="O2" t="s">
        <v>104</v>
      </c>
      <c r="P2">
        <f>L2+L1</f>
        <v>30</v>
      </c>
    </row>
    <row r="3" spans="1:29" ht="28.5" customHeight="1">
      <c r="A3" s="709"/>
      <c r="B3" s="709"/>
      <c r="C3" s="247"/>
      <c r="D3" s="93" t="s">
        <v>70</v>
      </c>
      <c r="E3" s="695"/>
      <c r="F3" s="151" t="s">
        <v>70</v>
      </c>
      <c r="G3" s="230" t="str">
        <f>IF(Cover!H5="","",Cover!H5)</f>
        <v/>
      </c>
      <c r="H3" s="710" t="s">
        <v>96</v>
      </c>
      <c r="I3" s="711"/>
      <c r="J3" s="711"/>
      <c r="K3" s="711"/>
      <c r="L3" s="712"/>
    </row>
    <row r="4" spans="1:29" ht="28.5" customHeight="1" thickBot="1">
      <c r="A4" s="708"/>
      <c r="B4" s="708"/>
      <c r="C4" s="3"/>
      <c r="D4" s="93" t="s">
        <v>29</v>
      </c>
      <c r="E4" s="695"/>
      <c r="F4" s="151" t="s">
        <v>29</v>
      </c>
      <c r="G4" s="308" t="str">
        <f>IF(Cover!C5="","",Cover!C5)</f>
        <v/>
      </c>
      <c r="H4" s="244">
        <f>COUNTIF(H8:H40,"X")</f>
        <v>0</v>
      </c>
      <c r="I4" s="245">
        <f>COUNTIF(I8:I40,"X")</f>
        <v>0</v>
      </c>
      <c r="J4" s="245">
        <f>COUNTIF(J8:J40,"X")</f>
        <v>0</v>
      </c>
      <c r="K4" s="245">
        <f>COUNTIF(K8:K40,"X")</f>
        <v>0</v>
      </c>
      <c r="L4" s="245">
        <f>COUNTIF(L8:L40,"X")</f>
        <v>0</v>
      </c>
    </row>
    <row r="5" spans="1:29" ht="28.5" customHeight="1">
      <c r="A5" s="708"/>
      <c r="B5" s="708"/>
      <c r="C5" s="3"/>
      <c r="D5" s="95"/>
      <c r="E5" s="696"/>
      <c r="F5" s="152" t="s">
        <v>165</v>
      </c>
      <c r="G5" s="382"/>
      <c r="H5" s="690" t="s">
        <v>27</v>
      </c>
      <c r="I5" s="691"/>
      <c r="J5" s="691"/>
      <c r="K5" s="691"/>
      <c r="L5" s="691"/>
      <c r="P5" s="688" t="s">
        <v>99</v>
      </c>
      <c r="Q5" s="688"/>
      <c r="R5" s="688"/>
      <c r="S5" s="688"/>
      <c r="T5" s="688"/>
      <c r="U5" s="688"/>
      <c r="V5" s="688"/>
      <c r="W5" s="688"/>
      <c r="X5" s="689"/>
      <c r="Y5" s="85" t="s">
        <v>103</v>
      </c>
    </row>
    <row r="6" spans="1:29" ht="60.75" customHeight="1" thickBot="1">
      <c r="A6" s="239" t="s">
        <v>95</v>
      </c>
      <c r="B6" s="240" t="s">
        <v>30</v>
      </c>
      <c r="C6" s="241" t="s">
        <v>17</v>
      </c>
      <c r="D6" s="239" t="s">
        <v>42</v>
      </c>
      <c r="E6" s="697" t="s">
        <v>174</v>
      </c>
      <c r="F6" s="698"/>
      <c r="G6" s="242" t="s">
        <v>26</v>
      </c>
      <c r="H6" s="243">
        <v>0</v>
      </c>
      <c r="I6" s="243">
        <v>4</v>
      </c>
      <c r="J6" s="243">
        <v>6</v>
      </c>
      <c r="K6" s="243">
        <v>8</v>
      </c>
      <c r="L6" s="243">
        <v>10</v>
      </c>
      <c r="U6" s="692" t="s">
        <v>101</v>
      </c>
      <c r="V6" s="692"/>
      <c r="W6" s="692"/>
      <c r="X6" s="83">
        <f>COUNTIF(X8:X41,1)</f>
        <v>0</v>
      </c>
      <c r="Y6" s="86">
        <f>IF(X6=0,0,1)</f>
        <v>0</v>
      </c>
    </row>
    <row r="7" spans="1:29" ht="45.75" customHeight="1">
      <c r="A7" s="704" t="s">
        <v>322</v>
      </c>
      <c r="B7" s="705"/>
      <c r="C7" s="706"/>
      <c r="D7" s="706"/>
      <c r="E7" s="706"/>
      <c r="F7" s="706"/>
      <c r="G7" s="706"/>
      <c r="H7" s="706"/>
      <c r="I7" s="706"/>
      <c r="J7" s="706"/>
      <c r="K7" s="706"/>
      <c r="L7" s="707"/>
      <c r="O7" s="80" t="s">
        <v>102</v>
      </c>
      <c r="P7" s="79" t="s">
        <v>30</v>
      </c>
      <c r="Q7" s="59" t="s">
        <v>27</v>
      </c>
      <c r="R7" s="63" t="s">
        <v>94</v>
      </c>
      <c r="S7" s="60">
        <f>$H$6</f>
        <v>0</v>
      </c>
      <c r="T7" s="60">
        <f>$I$6</f>
        <v>4</v>
      </c>
      <c r="U7" s="60">
        <f>$J$6</f>
        <v>6</v>
      </c>
      <c r="V7" s="60">
        <f>$K$6</f>
        <v>8</v>
      </c>
      <c r="W7" s="60">
        <f>$L$6</f>
        <v>10</v>
      </c>
      <c r="X7" s="59" t="s">
        <v>105</v>
      </c>
      <c r="AC7">
        <v>6</v>
      </c>
    </row>
    <row r="8" spans="1:29" ht="150" customHeight="1">
      <c r="A8" s="174" t="s">
        <v>35</v>
      </c>
      <c r="B8" s="165" t="s">
        <v>193</v>
      </c>
      <c r="C8" s="153" t="s">
        <v>155</v>
      </c>
      <c r="D8" s="144" t="s">
        <v>35</v>
      </c>
      <c r="E8" s="693" t="s">
        <v>249</v>
      </c>
      <c r="F8" s="693"/>
      <c r="G8" s="231"/>
      <c r="H8" s="233"/>
      <c r="I8" s="233"/>
      <c r="J8" s="233"/>
      <c r="K8" s="233"/>
      <c r="L8" s="234"/>
      <c r="O8" s="139"/>
      <c r="P8" s="140" t="str">
        <f>A8</f>
        <v>1.1</v>
      </c>
      <c r="Q8" s="136" t="str">
        <f>IF(R8="y","",MIN(S8:W8))</f>
        <v/>
      </c>
      <c r="R8" s="136" t="str">
        <f>IF(COUNT(S8:W8)=0,"Y","")</f>
        <v>Y</v>
      </c>
      <c r="S8" s="136" t="str">
        <f>IF(H8="x",$H$6,"")</f>
        <v/>
      </c>
      <c r="T8" s="136" t="str">
        <f>IF(I8="x",$I$6,"")</f>
        <v/>
      </c>
      <c r="U8" s="136" t="str">
        <f>IF(J8="x",$J$6,"")</f>
        <v/>
      </c>
      <c r="V8" s="136" t="str">
        <f>IF(K8="x",$K$6,"")</f>
        <v/>
      </c>
      <c r="W8" s="138" t="str">
        <f>IF(L8="x",$L$6,"")</f>
        <v/>
      </c>
      <c r="X8" s="141">
        <f>IF(COUNTA(H8:L8)=0,0,IF(COUNTA(H8:L8)&lt;&gt;1,1,IF(ISERROR(HLOOKUP("X",H8:L8,1,0)),1,0)))</f>
        <v>0</v>
      </c>
      <c r="Y8" s="62"/>
      <c r="Z8" s="61" t="b">
        <f>ISERROR(HLOOKUP("x",H8:L8,1,0))</f>
        <v>1</v>
      </c>
      <c r="AA8" s="88" t="e">
        <f>HLOOKUP("x",H8:L8,1,0)</f>
        <v>#N/A</v>
      </c>
      <c r="AC8">
        <f>MAX(S8:W8)</f>
        <v>0</v>
      </c>
    </row>
    <row r="9" spans="1:29" ht="150" customHeight="1">
      <c r="A9" s="175" t="s">
        <v>36</v>
      </c>
      <c r="B9" s="166" t="s">
        <v>173</v>
      </c>
      <c r="C9" s="143"/>
      <c r="D9" s="144"/>
      <c r="E9" s="683" t="s">
        <v>183</v>
      </c>
      <c r="F9" s="684"/>
      <c r="G9" s="231"/>
      <c r="H9" s="233"/>
      <c r="I9" s="233"/>
      <c r="J9" s="233"/>
      <c r="K9" s="233"/>
      <c r="L9" s="234"/>
      <c r="O9" s="139"/>
      <c r="P9" s="140" t="str">
        <f t="shared" ref="P9:P11" si="0">A9</f>
        <v>1.2</v>
      </c>
      <c r="Q9" s="136" t="str">
        <f t="shared" ref="Q9:Q11" si="1">IF(R9="y","",MIN(S9:W9))</f>
        <v/>
      </c>
      <c r="R9" s="136" t="str">
        <f t="shared" ref="R9:R11" si="2">IF(COUNT(S9:W9)=0,"Y","")</f>
        <v>Y</v>
      </c>
      <c r="S9" s="136" t="str">
        <f t="shared" ref="S9:S11" si="3">IF(H9="x",$H$6,"")</f>
        <v/>
      </c>
      <c r="T9" s="136" t="str">
        <f t="shared" ref="T9:T11" si="4">IF(I9="x",$I$6,"")</f>
        <v/>
      </c>
      <c r="U9" s="136" t="str">
        <f t="shared" ref="U9:U11" si="5">IF(J9="x",$J$6,"")</f>
        <v/>
      </c>
      <c r="V9" s="136" t="str">
        <f t="shared" ref="V9:V11" si="6">IF(K9="x",$K$6,"")</f>
        <v/>
      </c>
      <c r="W9" s="138" t="str">
        <f t="shared" ref="W9:W11" si="7">IF(L9="x",$L$6,"")</f>
        <v/>
      </c>
      <c r="X9" s="141">
        <f t="shared" ref="X9:X11" si="8">IF(COUNTA(H9:L9)=0,0,IF(COUNTA(H9:L9)&lt;&gt;1,1,IF(ISERROR(HLOOKUP("X",H9:L9,1,0)),1,0)))</f>
        <v>0</v>
      </c>
      <c r="Y9" s="62"/>
      <c r="Z9" s="61" t="b">
        <f t="shared" ref="Z9:Z11" si="9">ISERROR(HLOOKUP("x",H9:L9,1,0))</f>
        <v>1</v>
      </c>
      <c r="AA9" s="88" t="e">
        <f t="shared" ref="AA9:AA11" si="10">HLOOKUP("x",H9:L9,1,0)</f>
        <v>#N/A</v>
      </c>
      <c r="AC9">
        <f t="shared" ref="AC9:AC40" si="11">MAX(S9:W9)</f>
        <v>0</v>
      </c>
    </row>
    <row r="10" spans="1:29" ht="150" customHeight="1">
      <c r="A10" s="175" t="s">
        <v>37</v>
      </c>
      <c r="B10" s="165" t="s">
        <v>180</v>
      </c>
      <c r="C10" s="143"/>
      <c r="D10" s="144"/>
      <c r="E10" s="683" t="s">
        <v>200</v>
      </c>
      <c r="F10" s="684"/>
      <c r="G10" s="231"/>
      <c r="H10" s="233"/>
      <c r="I10" s="233"/>
      <c r="J10" s="233"/>
      <c r="K10" s="233"/>
      <c r="L10" s="234"/>
      <c r="O10" s="139"/>
      <c r="P10" s="140" t="str">
        <f t="shared" si="0"/>
        <v>1.3</v>
      </c>
      <c r="Q10" s="136" t="str">
        <f t="shared" si="1"/>
        <v/>
      </c>
      <c r="R10" s="136" t="str">
        <f t="shared" si="2"/>
        <v>Y</v>
      </c>
      <c r="S10" s="136" t="str">
        <f t="shared" si="3"/>
        <v/>
      </c>
      <c r="T10" s="136" t="str">
        <f t="shared" si="4"/>
        <v/>
      </c>
      <c r="U10" s="136" t="str">
        <f t="shared" si="5"/>
        <v/>
      </c>
      <c r="V10" s="136" t="str">
        <f t="shared" si="6"/>
        <v/>
      </c>
      <c r="W10" s="138" t="str">
        <f t="shared" si="7"/>
        <v/>
      </c>
      <c r="X10" s="141">
        <f t="shared" si="8"/>
        <v>0</v>
      </c>
      <c r="Y10" s="62"/>
      <c r="Z10" s="61" t="b">
        <f t="shared" si="9"/>
        <v>1</v>
      </c>
      <c r="AA10" s="88" t="e">
        <f t="shared" si="10"/>
        <v>#N/A</v>
      </c>
      <c r="AC10">
        <f t="shared" si="11"/>
        <v>0</v>
      </c>
    </row>
    <row r="11" spans="1:29" ht="165.75" customHeight="1">
      <c r="A11" s="175" t="s">
        <v>38</v>
      </c>
      <c r="B11" s="165" t="s">
        <v>181</v>
      </c>
      <c r="C11" s="143"/>
      <c r="D11" s="144"/>
      <c r="E11" s="683" t="s">
        <v>201</v>
      </c>
      <c r="F11" s="684"/>
      <c r="G11" s="231"/>
      <c r="H11" s="170"/>
      <c r="I11" s="233"/>
      <c r="J11" s="233"/>
      <c r="K11" s="233"/>
      <c r="L11" s="234"/>
      <c r="O11" s="139"/>
      <c r="P11" s="140" t="str">
        <f t="shared" si="0"/>
        <v>1.4</v>
      </c>
      <c r="Q11" s="136" t="str">
        <f t="shared" si="1"/>
        <v/>
      </c>
      <c r="R11" s="136" t="str">
        <f t="shared" si="2"/>
        <v>Y</v>
      </c>
      <c r="S11" s="136" t="str">
        <f t="shared" si="3"/>
        <v/>
      </c>
      <c r="T11" s="136" t="str">
        <f t="shared" si="4"/>
        <v/>
      </c>
      <c r="U11" s="136" t="str">
        <f t="shared" si="5"/>
        <v/>
      </c>
      <c r="V11" s="136" t="str">
        <f t="shared" si="6"/>
        <v/>
      </c>
      <c r="W11" s="138" t="str">
        <f t="shared" si="7"/>
        <v/>
      </c>
      <c r="X11" s="141">
        <f t="shared" si="8"/>
        <v>0</v>
      </c>
      <c r="Y11" s="62"/>
      <c r="Z11" s="61" t="b">
        <f t="shared" si="9"/>
        <v>1</v>
      </c>
      <c r="AA11" s="88" t="e">
        <f t="shared" si="10"/>
        <v>#N/A</v>
      </c>
      <c r="AC11">
        <f t="shared" si="11"/>
        <v>0</v>
      </c>
    </row>
    <row r="12" spans="1:29" ht="150" customHeight="1">
      <c r="A12" s="175" t="s">
        <v>39</v>
      </c>
      <c r="B12" s="165" t="s">
        <v>166</v>
      </c>
      <c r="C12" s="143" t="s">
        <v>156</v>
      </c>
      <c r="D12" s="144" t="s">
        <v>39</v>
      </c>
      <c r="E12" s="713" t="s">
        <v>197</v>
      </c>
      <c r="F12" s="713"/>
      <c r="G12" s="231"/>
      <c r="H12" s="233"/>
      <c r="I12" s="233"/>
      <c r="J12" s="233"/>
      <c r="K12" s="235"/>
      <c r="L12" s="234"/>
      <c r="O12" s="139"/>
      <c r="P12" s="140" t="str">
        <f>A12</f>
        <v>1.5</v>
      </c>
      <c r="Q12" s="136" t="str">
        <f>IF(R12="y","",MIN(S12:W12))</f>
        <v/>
      </c>
      <c r="R12" s="136" t="str">
        <f>IF(COUNT(S12:W12)=0,"Y","")</f>
        <v>Y</v>
      </c>
      <c r="S12" s="136" t="str">
        <f>IF(H12="x",$H$6,"")</f>
        <v/>
      </c>
      <c r="T12" s="136" t="str">
        <f>IF(I12="x",$I$6,"")</f>
        <v/>
      </c>
      <c r="U12" s="136" t="str">
        <f>IF(J12="x",$J$6,"")</f>
        <v/>
      </c>
      <c r="V12" s="136" t="str">
        <f>IF(K12="x",$K$6,"")</f>
        <v/>
      </c>
      <c r="W12" s="138" t="str">
        <f>IF(L12="x",$L$6,"")</f>
        <v/>
      </c>
      <c r="X12" s="141">
        <f>IF(COUNTA(H12:L12)=0,0,IF(COUNTA(H12:L12)&lt;&gt;1,1,IF(ISERROR(HLOOKUP("X",H12:L12,1,0)),1,0)))</f>
        <v>0</v>
      </c>
      <c r="Z12" s="61" t="b">
        <f t="shared" ref="Z12:Z13" si="12">ISERROR(HLOOKUP("x",H12:L12,1,0))</f>
        <v>1</v>
      </c>
      <c r="AA12" s="88" t="e">
        <f t="shared" ref="AA12:AA13" si="13">HLOOKUP("x",H12:L12,1,0)</f>
        <v>#N/A</v>
      </c>
      <c r="AC12">
        <f t="shared" si="11"/>
        <v>0</v>
      </c>
    </row>
    <row r="13" spans="1:29" ht="150" customHeight="1">
      <c r="A13" s="204" t="s">
        <v>164</v>
      </c>
      <c r="B13" s="201" t="s">
        <v>194</v>
      </c>
      <c r="C13" s="143" t="s">
        <v>157</v>
      </c>
      <c r="D13" s="144" t="s">
        <v>40</v>
      </c>
      <c r="E13" s="718" t="s">
        <v>202</v>
      </c>
      <c r="F13" s="718"/>
      <c r="G13" s="231"/>
      <c r="H13" s="236"/>
      <c r="I13" s="236"/>
      <c r="J13" s="236"/>
      <c r="K13" s="236"/>
      <c r="L13" s="237"/>
      <c r="O13" s="139"/>
      <c r="P13" s="140" t="str">
        <f>A13</f>
        <v>1.6</v>
      </c>
      <c r="Q13" s="136" t="str">
        <f>IF(R13="y","",MIN(S13:W13))</f>
        <v/>
      </c>
      <c r="R13" s="136" t="str">
        <f>IF(COUNT(S13:W13)=0,"Y","")</f>
        <v>Y</v>
      </c>
      <c r="S13" s="136" t="str">
        <f>IF(H13="x",$H$6,"")</f>
        <v/>
      </c>
      <c r="T13" s="136" t="str">
        <f>IF(I13="x",$I$6,"")</f>
        <v/>
      </c>
      <c r="U13" s="136" t="str">
        <f>IF(J13="x",$J$6,"")</f>
        <v/>
      </c>
      <c r="V13" s="136" t="str">
        <f>IF(K13="x",$K$6,"")</f>
        <v/>
      </c>
      <c r="W13" s="138" t="str">
        <f>IF(L13="x",$L$6,"")</f>
        <v/>
      </c>
      <c r="X13" s="141">
        <f t="shared" ref="X13:X18" si="14">IF(COUNTA(H13:L13)=0,0,IF(COUNTA(H13:L13)&lt;&gt;1,1,IF(ISERROR(HLOOKUP("X",H13:L13,1,0)),1,0)))</f>
        <v>0</v>
      </c>
      <c r="Z13" s="61" t="b">
        <f t="shared" si="12"/>
        <v>1</v>
      </c>
      <c r="AA13" s="88" t="e">
        <f t="shared" si="13"/>
        <v>#N/A</v>
      </c>
      <c r="AC13">
        <f t="shared" si="11"/>
        <v>0</v>
      </c>
    </row>
    <row r="14" spans="1:29" ht="150" customHeight="1">
      <c r="A14" s="205" t="s">
        <v>229</v>
      </c>
      <c r="B14" s="206" t="s">
        <v>220</v>
      </c>
      <c r="C14" s="202"/>
      <c r="D14" s="203"/>
      <c r="E14" s="685" t="s">
        <v>241</v>
      </c>
      <c r="F14" s="685"/>
      <c r="G14" s="231"/>
      <c r="H14" s="238"/>
      <c r="I14" s="238"/>
      <c r="J14" s="238"/>
      <c r="K14" s="238"/>
      <c r="L14" s="238"/>
      <c r="O14" s="139"/>
      <c r="P14" s="140" t="str">
        <f>A14</f>
        <v>1.7</v>
      </c>
      <c r="Q14" s="136" t="str">
        <f>IF(R14="y","",MIN(S14:W14))</f>
        <v/>
      </c>
      <c r="R14" s="136" t="str">
        <f>IF(COUNT(S14:W14)=0,"Y","")</f>
        <v>Y</v>
      </c>
      <c r="S14" s="136" t="str">
        <f>IF(H14="x",$H$6,"")</f>
        <v/>
      </c>
      <c r="T14" s="136" t="str">
        <f>IF(I14="x",$I$6,"")</f>
        <v/>
      </c>
      <c r="U14" s="136" t="str">
        <f>IF(J14="x",$J$6,"")</f>
        <v/>
      </c>
      <c r="V14" s="136" t="str">
        <f>IF(K14="x",$K$6,"")</f>
        <v/>
      </c>
      <c r="W14" s="138" t="str">
        <f>IF(L14="x",$L$6,"")</f>
        <v/>
      </c>
      <c r="X14" s="141">
        <f t="shared" ref="X14" si="15">IF(COUNTA(H14:L14)=0,0,IF(COUNTA(H14:L14)&lt;&gt;1,1,IF(ISERROR(HLOOKUP("X",H14:L14,1,0)),1,0)))</f>
        <v>0</v>
      </c>
      <c r="Z14" s="61" t="b">
        <f t="shared" ref="Z14" si="16">ISERROR(HLOOKUP("x",H14:L14,1,0))</f>
        <v>1</v>
      </c>
      <c r="AA14" s="88" t="e">
        <f t="shared" ref="AA14" si="17">HLOOKUP("x",H14:L14,1,0)</f>
        <v>#N/A</v>
      </c>
      <c r="AC14">
        <f t="shared" si="11"/>
        <v>0</v>
      </c>
    </row>
    <row r="15" spans="1:29" ht="31.5" customHeight="1">
      <c r="A15" s="723" t="s">
        <v>323</v>
      </c>
      <c r="B15" s="720"/>
      <c r="C15" s="721"/>
      <c r="D15" s="721"/>
      <c r="E15" s="721"/>
      <c r="F15" s="721"/>
      <c r="G15" s="720"/>
      <c r="H15" s="720"/>
      <c r="I15" s="720"/>
      <c r="J15" s="720"/>
      <c r="K15" s="720"/>
      <c r="L15" s="724"/>
      <c r="O15" s="81"/>
      <c r="P15" s="79" t="s">
        <v>30</v>
      </c>
      <c r="Q15" s="59" t="s">
        <v>27</v>
      </c>
      <c r="R15" s="59" t="s">
        <v>94</v>
      </c>
      <c r="S15" s="60">
        <f>$H$6</f>
        <v>0</v>
      </c>
      <c r="T15" s="60">
        <f>$I$6</f>
        <v>4</v>
      </c>
      <c r="U15" s="60">
        <f>$J$6</f>
        <v>6</v>
      </c>
      <c r="V15" s="60">
        <f>$K$6</f>
        <v>8</v>
      </c>
      <c r="W15" s="82">
        <f>$L$6</f>
        <v>10</v>
      </c>
      <c r="X15" s="59" t="s">
        <v>105</v>
      </c>
    </row>
    <row r="16" spans="1:29" ht="150" customHeight="1">
      <c r="A16" s="175" t="s">
        <v>40</v>
      </c>
      <c r="B16" s="209" t="s">
        <v>171</v>
      </c>
      <c r="C16" s="143" t="s">
        <v>158</v>
      </c>
      <c r="D16" s="144" t="s">
        <v>1</v>
      </c>
      <c r="E16" s="681" t="s">
        <v>203</v>
      </c>
      <c r="F16" s="682"/>
      <c r="G16" s="231"/>
      <c r="H16" s="238"/>
      <c r="I16" s="238"/>
      <c r="J16" s="238"/>
      <c r="K16" s="238"/>
      <c r="L16" s="238"/>
      <c r="O16" s="139"/>
      <c r="P16" s="137" t="str">
        <f>A16</f>
        <v>2.1</v>
      </c>
      <c r="Q16" s="136" t="str">
        <f>IF(R16="y","",MIN(S16:W16))</f>
        <v/>
      </c>
      <c r="R16" s="136" t="str">
        <f>IF(COUNT(S16:W16)=0,"Y","")</f>
        <v>Y</v>
      </c>
      <c r="S16" s="136" t="str">
        <f>IF(H16="x",$H$6,"")</f>
        <v/>
      </c>
      <c r="T16" s="136" t="str">
        <f>IF(I16="x",$I$6,"")</f>
        <v/>
      </c>
      <c r="U16" s="136" t="str">
        <f>IF(J16="x",$J$6,"")</f>
        <v/>
      </c>
      <c r="V16" s="136" t="str">
        <f>IF(K16="x",$K$6,"")</f>
        <v/>
      </c>
      <c r="W16" s="136" t="str">
        <f>IF(L16="x",$L$6,"")</f>
        <v/>
      </c>
      <c r="X16" s="136">
        <f t="shared" si="14"/>
        <v>0</v>
      </c>
      <c r="Z16" s="61" t="b">
        <f t="shared" ref="Z16:Z19" si="18">ISERROR(HLOOKUP("x",H16:L16,1,0))</f>
        <v>1</v>
      </c>
      <c r="AA16" s="88" t="e">
        <f t="shared" ref="AA16:AA19" si="19">HLOOKUP("x",H16:L16,1,0)</f>
        <v>#N/A</v>
      </c>
      <c r="AC16">
        <f t="shared" si="11"/>
        <v>0</v>
      </c>
    </row>
    <row r="17" spans="1:29" ht="150" customHeight="1">
      <c r="A17" s="175" t="s">
        <v>41</v>
      </c>
      <c r="B17" s="165" t="s">
        <v>167</v>
      </c>
      <c r="C17" s="143" t="s">
        <v>18</v>
      </c>
      <c r="D17" s="145" t="s">
        <v>7</v>
      </c>
      <c r="E17" s="681" t="s">
        <v>204</v>
      </c>
      <c r="F17" s="682"/>
      <c r="G17" s="231"/>
      <c r="H17" s="238"/>
      <c r="I17" s="238"/>
      <c r="J17" s="238"/>
      <c r="K17" s="238"/>
      <c r="L17" s="238"/>
      <c r="O17" s="139"/>
      <c r="P17" s="137" t="str">
        <f>A17</f>
        <v>2.2</v>
      </c>
      <c r="Q17" s="136" t="str">
        <f>IF(R17="y","",MIN(S17:W17))</f>
        <v/>
      </c>
      <c r="R17" s="136" t="str">
        <f>IF(COUNT(S17:W17)=0,"Y","")</f>
        <v>Y</v>
      </c>
      <c r="S17" s="136" t="str">
        <f>IF(H17="x",$H$6,"")</f>
        <v/>
      </c>
      <c r="T17" s="136" t="str">
        <f>IF(I17="x",$I$6,"")</f>
        <v/>
      </c>
      <c r="U17" s="136" t="str">
        <f>IF(J17="x",$J$6,"")</f>
        <v/>
      </c>
      <c r="V17" s="136" t="str">
        <f>IF(K17="x",$K$6,"")</f>
        <v/>
      </c>
      <c r="W17" s="136" t="str">
        <f>IF(L17="x",$L$6,"")</f>
        <v/>
      </c>
      <c r="X17" s="136">
        <f t="shared" si="14"/>
        <v>0</v>
      </c>
      <c r="Z17" s="61" t="b">
        <f t="shared" si="18"/>
        <v>1</v>
      </c>
      <c r="AA17" s="88" t="e">
        <f t="shared" si="19"/>
        <v>#N/A</v>
      </c>
      <c r="AC17">
        <f t="shared" si="11"/>
        <v>0</v>
      </c>
    </row>
    <row r="18" spans="1:29" ht="150" customHeight="1">
      <c r="A18" s="175" t="s">
        <v>0</v>
      </c>
      <c r="B18" s="165" t="s">
        <v>205</v>
      </c>
      <c r="C18" s="143" t="s">
        <v>159</v>
      </c>
      <c r="D18" s="145" t="s">
        <v>8</v>
      </c>
      <c r="E18" s="686" t="s">
        <v>199</v>
      </c>
      <c r="F18" s="687"/>
      <c r="G18" s="231"/>
      <c r="H18" s="238"/>
      <c r="I18" s="238"/>
      <c r="J18" s="238"/>
      <c r="K18" s="238"/>
      <c r="L18" s="238"/>
      <c r="O18" s="139"/>
      <c r="P18" s="137" t="str">
        <f>A18</f>
        <v>2.3</v>
      </c>
      <c r="Q18" s="136" t="str">
        <f>IF(R18="y","",MIN(S18:W18))</f>
        <v/>
      </c>
      <c r="R18" s="136" t="str">
        <f>IF(COUNT(S18:W18)=0,"Y","")</f>
        <v>Y</v>
      </c>
      <c r="S18" s="136" t="str">
        <f>IF(H18="x",$H$6,"")</f>
        <v/>
      </c>
      <c r="T18" s="136" t="str">
        <f>IF(I18="x",$I$6,"")</f>
        <v/>
      </c>
      <c r="U18" s="136" t="str">
        <f>IF(J18="x",$J$6,"")</f>
        <v/>
      </c>
      <c r="V18" s="136" t="str">
        <f>IF(K18="x",$K$6,"")</f>
        <v/>
      </c>
      <c r="W18" s="136" t="str">
        <f>IF(L18="x",$L$6,"")</f>
        <v/>
      </c>
      <c r="X18" s="136">
        <f t="shared" si="14"/>
        <v>0</v>
      </c>
      <c r="Z18" s="61" t="b">
        <f t="shared" si="18"/>
        <v>1</v>
      </c>
      <c r="AA18" s="88" t="e">
        <f t="shared" si="19"/>
        <v>#N/A</v>
      </c>
      <c r="AC18">
        <f t="shared" si="11"/>
        <v>0</v>
      </c>
    </row>
    <row r="19" spans="1:29" ht="150" customHeight="1">
      <c r="A19" s="175" t="s">
        <v>1</v>
      </c>
      <c r="B19" s="165" t="s">
        <v>168</v>
      </c>
      <c r="C19" s="143"/>
      <c r="D19" s="145"/>
      <c r="E19" s="681" t="s">
        <v>235</v>
      </c>
      <c r="F19" s="682"/>
      <c r="G19" s="231"/>
      <c r="H19" s="238"/>
      <c r="I19" s="238"/>
      <c r="J19" s="238"/>
      <c r="K19" s="238"/>
      <c r="L19" s="238"/>
      <c r="O19" s="139"/>
      <c r="P19" s="137" t="str">
        <f>A19</f>
        <v>2.4</v>
      </c>
      <c r="Q19" s="136" t="str">
        <f>IF(R19="y","",MIN(S19:W19))</f>
        <v/>
      </c>
      <c r="R19" s="136" t="str">
        <f>IF(COUNT(S19:W19)=0,"Y","")</f>
        <v>Y</v>
      </c>
      <c r="S19" s="136" t="str">
        <f>IF(H19="x",$H$6,"")</f>
        <v/>
      </c>
      <c r="T19" s="136" t="str">
        <f>IF(I19="x",$I$6,"")</f>
        <v/>
      </c>
      <c r="U19" s="136" t="str">
        <f>IF(J19="x",$J$6,"")</f>
        <v/>
      </c>
      <c r="V19" s="136" t="str">
        <f>IF(K19="x",$K$6,"")</f>
        <v/>
      </c>
      <c r="W19" s="136" t="str">
        <f>IF(L19="x",$L$6,"")</f>
        <v/>
      </c>
      <c r="X19" s="136">
        <f t="shared" ref="X19" si="20">IF(COUNTA(H19:L19)=0,0,IF(COUNTA(H19:L19)&lt;&gt;1,1,IF(ISERROR(HLOOKUP("X",H19:L19,1,0)),1,0)))</f>
        <v>0</v>
      </c>
      <c r="Z19" s="61" t="b">
        <f t="shared" si="18"/>
        <v>1</v>
      </c>
      <c r="AA19" s="88" t="e">
        <f t="shared" si="19"/>
        <v>#N/A</v>
      </c>
      <c r="AC19">
        <f t="shared" si="11"/>
        <v>0</v>
      </c>
    </row>
    <row r="20" spans="1:29" ht="35.25" customHeight="1">
      <c r="A20" s="719" t="s">
        <v>324</v>
      </c>
      <c r="B20" s="721"/>
      <c r="C20" s="721"/>
      <c r="D20" s="721"/>
      <c r="E20" s="721"/>
      <c r="F20" s="721"/>
      <c r="G20" s="721"/>
      <c r="H20" s="721"/>
      <c r="I20" s="721"/>
      <c r="J20" s="721"/>
      <c r="K20" s="721"/>
      <c r="L20" s="722"/>
      <c r="O20" s="81"/>
      <c r="P20" s="79" t="s">
        <v>30</v>
      </c>
      <c r="Q20" s="59" t="s">
        <v>27</v>
      </c>
      <c r="R20" s="59" t="s">
        <v>94</v>
      </c>
      <c r="S20" s="60">
        <f>$H$6</f>
        <v>0</v>
      </c>
      <c r="T20" s="60">
        <f>$I$6</f>
        <v>4</v>
      </c>
      <c r="U20" s="60">
        <f>$J$6</f>
        <v>6</v>
      </c>
      <c r="V20" s="60">
        <f>$K$6</f>
        <v>8</v>
      </c>
      <c r="W20" s="82">
        <f>$L$6</f>
        <v>10</v>
      </c>
      <c r="X20" s="59" t="s">
        <v>105</v>
      </c>
    </row>
    <row r="21" spans="1:29" ht="195" customHeight="1">
      <c r="A21" s="176" t="s">
        <v>2</v>
      </c>
      <c r="B21" s="209" t="s">
        <v>236</v>
      </c>
      <c r="C21" s="149" t="s">
        <v>160</v>
      </c>
      <c r="D21" s="144">
        <v>0</v>
      </c>
      <c r="E21" s="713" t="s">
        <v>222</v>
      </c>
      <c r="F21" s="713"/>
      <c r="G21" s="231"/>
      <c r="H21" s="238"/>
      <c r="I21" s="238"/>
      <c r="J21" s="238"/>
      <c r="K21" s="238"/>
      <c r="L21" s="238"/>
      <c r="O21" s="139"/>
      <c r="P21" s="137" t="str">
        <f t="shared" ref="P21:P36" si="21">A21</f>
        <v>3.1</v>
      </c>
      <c r="Q21" s="136" t="str">
        <f t="shared" ref="Q21:Q35" si="22">IF(R21="y","",MIN(S21:W21))</f>
        <v/>
      </c>
      <c r="R21" s="136" t="str">
        <f t="shared" ref="R21:R35" si="23">IF(COUNT(S21:W21)=0,"Y","")</f>
        <v>Y</v>
      </c>
      <c r="S21" s="136" t="str">
        <f t="shared" ref="S21:S26" si="24">IF(H21="x",$H$6,"")</f>
        <v/>
      </c>
      <c r="T21" s="136" t="str">
        <f t="shared" ref="T21:T35" si="25">IF(I21="x",$I$6,"")</f>
        <v/>
      </c>
      <c r="U21" s="136" t="str">
        <f t="shared" ref="U21:U35" si="26">IF(J21="x",$J$6,"")</f>
        <v/>
      </c>
      <c r="V21" s="136" t="str">
        <f t="shared" ref="V21:V35" si="27">IF(K21="x",$K$6,"")</f>
        <v/>
      </c>
      <c r="W21" s="136" t="str">
        <f t="shared" ref="W21:W35" si="28">IF(L21="x",$L$6,"")</f>
        <v/>
      </c>
      <c r="X21" s="136">
        <f t="shared" ref="X21:X25" si="29">IF(COUNTA(H21:L21)=0,0,IF(COUNTA(H21:L21)&lt;&gt;1,1,IF(ISERROR(HLOOKUP("X",H21:L21,1,0)),1,0)))</f>
        <v>0</v>
      </c>
      <c r="Z21" s="61" t="b">
        <f t="shared" ref="Z21:Z32" si="30">ISERROR(HLOOKUP("x",H21:L21,1,0))</f>
        <v>1</v>
      </c>
      <c r="AA21" s="88" t="e">
        <f t="shared" ref="AA21:AA32" si="31">HLOOKUP("x",H21:L21,1,0)</f>
        <v>#N/A</v>
      </c>
      <c r="AC21">
        <f t="shared" si="11"/>
        <v>0</v>
      </c>
    </row>
    <row r="22" spans="1:29" ht="150" customHeight="1">
      <c r="A22" s="176" t="s">
        <v>3</v>
      </c>
      <c r="B22" s="713" t="s">
        <v>206</v>
      </c>
      <c r="C22" s="713"/>
      <c r="D22" s="144" t="s">
        <v>31</v>
      </c>
      <c r="E22" s="713" t="s">
        <v>223</v>
      </c>
      <c r="F22" s="713"/>
      <c r="G22" s="231"/>
      <c r="H22" s="238"/>
      <c r="I22" s="238"/>
      <c r="J22" s="238"/>
      <c r="K22" s="238"/>
      <c r="L22" s="238"/>
      <c r="O22" s="139"/>
      <c r="P22" s="137" t="str">
        <f t="shared" si="21"/>
        <v>3.2</v>
      </c>
      <c r="Q22" s="136" t="str">
        <f t="shared" si="22"/>
        <v/>
      </c>
      <c r="R22" s="136" t="str">
        <f t="shared" si="23"/>
        <v>Y</v>
      </c>
      <c r="S22" s="136" t="str">
        <f t="shared" si="24"/>
        <v/>
      </c>
      <c r="T22" s="136" t="str">
        <f t="shared" si="25"/>
        <v/>
      </c>
      <c r="U22" s="136" t="str">
        <f t="shared" si="26"/>
        <v/>
      </c>
      <c r="V22" s="136" t="str">
        <f t="shared" si="27"/>
        <v/>
      </c>
      <c r="W22" s="136" t="str">
        <f t="shared" si="28"/>
        <v/>
      </c>
      <c r="X22" s="136">
        <f t="shared" si="29"/>
        <v>0</v>
      </c>
      <c r="Z22" s="61" t="b">
        <f t="shared" si="30"/>
        <v>1</v>
      </c>
      <c r="AA22" s="88" t="e">
        <f t="shared" si="31"/>
        <v>#N/A</v>
      </c>
      <c r="AC22">
        <f t="shared" si="11"/>
        <v>0</v>
      </c>
    </row>
    <row r="23" spans="1:29" ht="150" customHeight="1">
      <c r="A23" s="176" t="s">
        <v>4</v>
      </c>
      <c r="B23" s="217" t="s">
        <v>231</v>
      </c>
      <c r="C23" s="149" t="s">
        <v>161</v>
      </c>
      <c r="D23" s="144" t="s">
        <v>32</v>
      </c>
      <c r="E23" s="681" t="s">
        <v>224</v>
      </c>
      <c r="F23" s="682"/>
      <c r="G23" s="231"/>
      <c r="H23" s="238"/>
      <c r="I23" s="238"/>
      <c r="J23" s="238"/>
      <c r="K23" s="238"/>
      <c r="L23" s="238"/>
      <c r="O23" s="139"/>
      <c r="P23" s="137" t="str">
        <f t="shared" si="21"/>
        <v>3.3</v>
      </c>
      <c r="Q23" s="136" t="str">
        <f t="shared" si="22"/>
        <v/>
      </c>
      <c r="R23" s="136" t="str">
        <f t="shared" si="23"/>
        <v>Y</v>
      </c>
      <c r="S23" s="136" t="str">
        <f t="shared" si="24"/>
        <v/>
      </c>
      <c r="T23" s="136" t="str">
        <f t="shared" si="25"/>
        <v/>
      </c>
      <c r="U23" s="136" t="str">
        <f t="shared" si="26"/>
        <v/>
      </c>
      <c r="V23" s="136" t="str">
        <f t="shared" si="27"/>
        <v/>
      </c>
      <c r="W23" s="136" t="str">
        <f t="shared" si="28"/>
        <v/>
      </c>
      <c r="X23" s="136">
        <f>IF(COUNTA(I23:L23)=0,0,IF(COUNTA(I23:L23)&lt;&gt;1,1,IF(ISERROR(HLOOKUP("X",I23:L23,1,0)),1,0)))</f>
        <v>0</v>
      </c>
      <c r="Z23" s="61" t="b">
        <f t="shared" si="30"/>
        <v>1</v>
      </c>
      <c r="AA23" s="88" t="e">
        <f t="shared" si="31"/>
        <v>#N/A</v>
      </c>
      <c r="AC23">
        <f t="shared" si="11"/>
        <v>0</v>
      </c>
    </row>
    <row r="24" spans="1:29" ht="150" customHeight="1">
      <c r="A24" s="175" t="s">
        <v>5</v>
      </c>
      <c r="B24" s="165" t="s">
        <v>182</v>
      </c>
      <c r="C24" s="149"/>
      <c r="D24" s="144"/>
      <c r="E24" s="713" t="s">
        <v>214</v>
      </c>
      <c r="F24" s="713"/>
      <c r="G24" s="231"/>
      <c r="H24" s="238"/>
      <c r="I24" s="238"/>
      <c r="J24" s="238"/>
      <c r="K24" s="238"/>
      <c r="L24" s="238"/>
      <c r="O24" s="139"/>
      <c r="P24" s="137" t="str">
        <f t="shared" ref="P24" si="32">A24</f>
        <v>3.4</v>
      </c>
      <c r="Q24" s="136" t="str">
        <f t="shared" ref="Q24" si="33">IF(R24="y","",MIN(S24:W24))</f>
        <v/>
      </c>
      <c r="R24" s="136" t="str">
        <f t="shared" ref="R24" si="34">IF(COUNT(S24:W24)=0,"Y","")</f>
        <v>Y</v>
      </c>
      <c r="S24" s="136" t="str">
        <f t="shared" si="24"/>
        <v/>
      </c>
      <c r="T24" s="136" t="str">
        <f t="shared" ref="T24" si="35">IF(I24="x",$I$6,"")</f>
        <v/>
      </c>
      <c r="U24" s="136" t="str">
        <f t="shared" ref="U24" si="36">IF(J24="x",$J$6,"")</f>
        <v/>
      </c>
      <c r="V24" s="136" t="str">
        <f t="shared" ref="V24" si="37">IF(K24="x",$K$6,"")</f>
        <v/>
      </c>
      <c r="W24" s="136" t="str">
        <f t="shared" ref="W24" si="38">IF(L24="x",$L$6,"")</f>
        <v/>
      </c>
      <c r="X24" s="136">
        <f>IF(COUNTA(I24:L24)=0,0,IF(COUNTA(I24:L24)&lt;&gt;1,1,IF(ISERROR(HLOOKUP("X",I24:L24,1,0)),1,0)))</f>
        <v>0</v>
      </c>
      <c r="Z24" s="61" t="b">
        <f t="shared" si="30"/>
        <v>1</v>
      </c>
      <c r="AA24" s="88" t="e">
        <f t="shared" si="31"/>
        <v>#N/A</v>
      </c>
      <c r="AC24">
        <f t="shared" si="11"/>
        <v>0</v>
      </c>
    </row>
    <row r="25" spans="1:29" ht="150" customHeight="1">
      <c r="A25" s="175" t="s">
        <v>134</v>
      </c>
      <c r="B25" s="165" t="s">
        <v>195</v>
      </c>
      <c r="C25" s="149" t="s">
        <v>19</v>
      </c>
      <c r="D25" s="144" t="s">
        <v>6</v>
      </c>
      <c r="E25" s="713" t="s">
        <v>207</v>
      </c>
      <c r="F25" s="713"/>
      <c r="G25" s="231"/>
      <c r="H25" s="238"/>
      <c r="I25" s="238"/>
      <c r="J25" s="238"/>
      <c r="K25" s="238"/>
      <c r="L25" s="238"/>
      <c r="O25" s="139"/>
      <c r="P25" s="137" t="str">
        <f t="shared" si="21"/>
        <v>3.5</v>
      </c>
      <c r="Q25" s="136" t="str">
        <f t="shared" si="22"/>
        <v/>
      </c>
      <c r="R25" s="136" t="str">
        <f t="shared" si="23"/>
        <v>Y</v>
      </c>
      <c r="S25" s="136" t="str">
        <f t="shared" si="24"/>
        <v/>
      </c>
      <c r="T25" s="136" t="str">
        <f t="shared" si="25"/>
        <v/>
      </c>
      <c r="U25" s="136" t="str">
        <f t="shared" si="26"/>
        <v/>
      </c>
      <c r="V25" s="136" t="str">
        <f t="shared" si="27"/>
        <v/>
      </c>
      <c r="W25" s="136" t="str">
        <f t="shared" si="28"/>
        <v/>
      </c>
      <c r="X25" s="136">
        <f t="shared" si="29"/>
        <v>0</v>
      </c>
      <c r="Z25" s="61" t="b">
        <f t="shared" si="30"/>
        <v>1</v>
      </c>
      <c r="AA25" s="88" t="e">
        <f t="shared" si="31"/>
        <v>#N/A</v>
      </c>
      <c r="AC25">
        <f t="shared" si="11"/>
        <v>0</v>
      </c>
    </row>
    <row r="26" spans="1:29" ht="150" customHeight="1">
      <c r="A26" s="175" t="s">
        <v>135</v>
      </c>
      <c r="B26" s="165" t="s">
        <v>208</v>
      </c>
      <c r="C26" s="149" t="s">
        <v>20</v>
      </c>
      <c r="D26" s="144" t="s">
        <v>9</v>
      </c>
      <c r="E26" s="713" t="s">
        <v>186</v>
      </c>
      <c r="F26" s="713"/>
      <c r="G26" s="231"/>
      <c r="H26" s="238"/>
      <c r="I26" s="238"/>
      <c r="J26" s="238"/>
      <c r="K26" s="238"/>
      <c r="L26" s="238"/>
      <c r="M26" s="148"/>
      <c r="O26" s="139"/>
      <c r="P26" s="137" t="str">
        <f t="shared" si="21"/>
        <v>3.6</v>
      </c>
      <c r="Q26" s="136" t="str">
        <f t="shared" si="22"/>
        <v/>
      </c>
      <c r="R26" s="136" t="str">
        <f t="shared" si="23"/>
        <v>Y</v>
      </c>
      <c r="S26" s="136" t="str">
        <f t="shared" si="24"/>
        <v/>
      </c>
      <c r="T26" s="136" t="str">
        <f t="shared" si="25"/>
        <v/>
      </c>
      <c r="U26" s="136" t="str">
        <f t="shared" si="26"/>
        <v/>
      </c>
      <c r="V26" s="136" t="str">
        <f t="shared" si="27"/>
        <v/>
      </c>
      <c r="W26" s="136" t="str">
        <f t="shared" si="28"/>
        <v/>
      </c>
      <c r="X26" s="136">
        <f t="shared" ref="X26:X29" si="39">IF(COUNTA(H26:L26)=0,0,IF(COUNTA(H26:L26)&lt;&gt;1,1,IF(ISERROR(HLOOKUP("X",H26:L26,1,0)),1,0)))</f>
        <v>0</v>
      </c>
      <c r="Z26" s="61" t="b">
        <f t="shared" si="30"/>
        <v>1</v>
      </c>
      <c r="AA26" s="88" t="e">
        <f t="shared" si="31"/>
        <v>#N/A</v>
      </c>
      <c r="AC26">
        <f t="shared" si="11"/>
        <v>0</v>
      </c>
    </row>
    <row r="27" spans="1:29" ht="163.5" customHeight="1">
      <c r="A27" s="175" t="s">
        <v>136</v>
      </c>
      <c r="B27" s="713" t="s">
        <v>187</v>
      </c>
      <c r="C27" s="713"/>
      <c r="D27" s="144" t="s">
        <v>10</v>
      </c>
      <c r="E27" s="713" t="s">
        <v>237</v>
      </c>
      <c r="F27" s="713"/>
      <c r="G27" s="231"/>
      <c r="H27" s="238"/>
      <c r="I27" s="238"/>
      <c r="J27" s="238"/>
      <c r="K27" s="238"/>
      <c r="L27" s="238"/>
      <c r="O27" s="139"/>
      <c r="P27" s="137" t="str">
        <f t="shared" si="21"/>
        <v>3.7</v>
      </c>
      <c r="Q27" s="136" t="str">
        <f t="shared" si="22"/>
        <v/>
      </c>
      <c r="R27" s="136" t="str">
        <f t="shared" si="23"/>
        <v>Y</v>
      </c>
      <c r="S27" s="136" t="str">
        <f>IF(H27="x",$I$6,"")</f>
        <v/>
      </c>
      <c r="T27" s="136" t="str">
        <f t="shared" si="25"/>
        <v/>
      </c>
      <c r="U27" s="136" t="str">
        <f t="shared" si="26"/>
        <v/>
      </c>
      <c r="V27" s="136" t="str">
        <f t="shared" si="27"/>
        <v/>
      </c>
      <c r="W27" s="136" t="str">
        <f t="shared" si="28"/>
        <v/>
      </c>
      <c r="X27" s="136">
        <f t="shared" si="39"/>
        <v>0</v>
      </c>
      <c r="Z27" s="61" t="b">
        <f t="shared" si="30"/>
        <v>1</v>
      </c>
      <c r="AA27" s="88" t="e">
        <f t="shared" si="31"/>
        <v>#N/A</v>
      </c>
      <c r="AC27">
        <f t="shared" si="11"/>
        <v>0</v>
      </c>
    </row>
    <row r="28" spans="1:29" ht="150" customHeight="1">
      <c r="A28" s="175" t="s">
        <v>137</v>
      </c>
      <c r="B28" s="216" t="s">
        <v>228</v>
      </c>
      <c r="C28" s="149" t="s">
        <v>21</v>
      </c>
      <c r="D28" s="144" t="s">
        <v>11</v>
      </c>
      <c r="E28" s="681" t="s">
        <v>242</v>
      </c>
      <c r="F28" s="682"/>
      <c r="G28" s="231"/>
      <c r="H28" s="238"/>
      <c r="I28" s="238"/>
      <c r="J28" s="238"/>
      <c r="K28" s="238"/>
      <c r="L28" s="238"/>
      <c r="M28" s="148"/>
      <c r="O28" s="139"/>
      <c r="P28" s="137" t="str">
        <f t="shared" si="21"/>
        <v>3.8</v>
      </c>
      <c r="Q28" s="136" t="str">
        <f t="shared" si="22"/>
        <v/>
      </c>
      <c r="R28" s="136" t="str">
        <f t="shared" si="23"/>
        <v>Y</v>
      </c>
      <c r="S28" s="136" t="str">
        <f t="shared" ref="S28:S35" si="40">IF(H28="x",$H$6,"")</f>
        <v/>
      </c>
      <c r="T28" s="136" t="str">
        <f t="shared" si="25"/>
        <v/>
      </c>
      <c r="U28" s="136" t="str">
        <f t="shared" si="26"/>
        <v/>
      </c>
      <c r="V28" s="136" t="str">
        <f t="shared" si="27"/>
        <v/>
      </c>
      <c r="W28" s="136" t="str">
        <f t="shared" si="28"/>
        <v/>
      </c>
      <c r="X28" s="136">
        <f t="shared" si="39"/>
        <v>0</v>
      </c>
      <c r="Z28" s="61" t="b">
        <f t="shared" si="30"/>
        <v>1</v>
      </c>
      <c r="AA28" s="88" t="e">
        <f t="shared" si="31"/>
        <v>#N/A</v>
      </c>
      <c r="AC28">
        <f t="shared" si="11"/>
        <v>0</v>
      </c>
    </row>
    <row r="29" spans="1:29" ht="150" customHeight="1">
      <c r="A29" s="177" t="s">
        <v>138</v>
      </c>
      <c r="B29" s="715" t="s">
        <v>189</v>
      </c>
      <c r="C29" s="715"/>
      <c r="D29" s="220" t="s">
        <v>12</v>
      </c>
      <c r="E29" s="715" t="s">
        <v>190</v>
      </c>
      <c r="F29" s="715"/>
      <c r="G29" s="231"/>
      <c r="H29" s="238"/>
      <c r="I29" s="238"/>
      <c r="J29" s="238"/>
      <c r="K29" s="238"/>
      <c r="L29" s="238"/>
      <c r="M29" s="148"/>
      <c r="O29" s="139"/>
      <c r="P29" s="137" t="str">
        <f t="shared" si="21"/>
        <v>3.9</v>
      </c>
      <c r="Q29" s="136" t="str">
        <f t="shared" si="22"/>
        <v/>
      </c>
      <c r="R29" s="136" t="str">
        <f t="shared" si="23"/>
        <v>Y</v>
      </c>
      <c r="S29" s="136" t="str">
        <f t="shared" si="40"/>
        <v/>
      </c>
      <c r="T29" s="136" t="str">
        <f t="shared" si="25"/>
        <v/>
      </c>
      <c r="U29" s="136" t="str">
        <f t="shared" si="26"/>
        <v/>
      </c>
      <c r="V29" s="136" t="str">
        <f t="shared" si="27"/>
        <v/>
      </c>
      <c r="W29" s="136" t="str">
        <f t="shared" si="28"/>
        <v/>
      </c>
      <c r="X29" s="136">
        <f t="shared" si="39"/>
        <v>0</v>
      </c>
      <c r="Z29" s="61" t="b">
        <f t="shared" si="30"/>
        <v>1</v>
      </c>
      <c r="AA29" s="88" t="e">
        <f t="shared" si="31"/>
        <v>#N/A</v>
      </c>
      <c r="AC29">
        <f t="shared" si="11"/>
        <v>0</v>
      </c>
    </row>
    <row r="30" spans="1:29" ht="150" customHeight="1">
      <c r="A30" s="218" t="s">
        <v>139</v>
      </c>
      <c r="B30" s="714" t="s">
        <v>209</v>
      </c>
      <c r="C30" s="714"/>
      <c r="D30" s="219"/>
      <c r="E30" s="714" t="s">
        <v>225</v>
      </c>
      <c r="F30" s="714"/>
      <c r="G30" s="231"/>
      <c r="H30" s="238"/>
      <c r="I30" s="238"/>
      <c r="J30" s="238"/>
      <c r="K30" s="238"/>
      <c r="L30" s="238"/>
      <c r="M30" s="148"/>
      <c r="O30" s="139"/>
      <c r="P30" s="137" t="str">
        <f t="shared" ref="P30" si="41">A30</f>
        <v>3.10</v>
      </c>
      <c r="Q30" s="136" t="str">
        <f t="shared" ref="Q30" si="42">IF(R30="y","",MIN(S30:W30))</f>
        <v/>
      </c>
      <c r="R30" s="136" t="str">
        <f t="shared" ref="R30" si="43">IF(COUNT(S30:W30)=0,"Y","")</f>
        <v>Y</v>
      </c>
      <c r="S30" s="136" t="str">
        <f t="shared" ref="S30" si="44">IF(H30="x",$H$6,"")</f>
        <v/>
      </c>
      <c r="T30" s="136" t="str">
        <f t="shared" ref="T30" si="45">IF(I30="x",$I$6,"")</f>
        <v/>
      </c>
      <c r="U30" s="136" t="str">
        <f t="shared" ref="U30" si="46">IF(J30="x",$J$6,"")</f>
        <v/>
      </c>
      <c r="V30" s="136" t="str">
        <f t="shared" ref="V30" si="47">IF(K30="x",$K$6,"")</f>
        <v/>
      </c>
      <c r="W30" s="136" t="str">
        <f t="shared" ref="W30" si="48">IF(L30="x",$L$6,"")</f>
        <v/>
      </c>
      <c r="X30" s="136">
        <f t="shared" ref="X30" si="49">IF(COUNTA(H30:L30)=0,0,IF(COUNTA(H30:L30)&lt;&gt;1,1,IF(ISERROR(HLOOKUP("X",H30:L30,1,0)),1,0)))</f>
        <v>0</v>
      </c>
      <c r="Z30" s="61" t="b">
        <f t="shared" si="30"/>
        <v>1</v>
      </c>
      <c r="AA30" s="88" t="e">
        <f t="shared" si="31"/>
        <v>#N/A</v>
      </c>
      <c r="AC30">
        <f t="shared" si="11"/>
        <v>0</v>
      </c>
    </row>
    <row r="31" spans="1:29" ht="150" customHeight="1">
      <c r="A31" s="175" t="s">
        <v>140</v>
      </c>
      <c r="B31" s="714" t="s">
        <v>210</v>
      </c>
      <c r="C31" s="714"/>
      <c r="D31" s="145" t="s">
        <v>13</v>
      </c>
      <c r="E31" s="716" t="s">
        <v>226</v>
      </c>
      <c r="F31" s="716"/>
      <c r="G31" s="231"/>
      <c r="H31" s="238"/>
      <c r="I31" s="238"/>
      <c r="J31" s="238"/>
      <c r="K31" s="238"/>
      <c r="L31" s="238"/>
      <c r="O31" s="139"/>
      <c r="P31" s="137" t="str">
        <f t="shared" si="21"/>
        <v>3.11</v>
      </c>
      <c r="Q31" s="136" t="str">
        <f t="shared" si="22"/>
        <v/>
      </c>
      <c r="R31" s="136" t="str">
        <f t="shared" si="23"/>
        <v>Y</v>
      </c>
      <c r="S31" s="136" t="str">
        <f t="shared" si="40"/>
        <v/>
      </c>
      <c r="T31" s="136" t="str">
        <f t="shared" si="25"/>
        <v/>
      </c>
      <c r="U31" s="136" t="str">
        <f t="shared" si="26"/>
        <v/>
      </c>
      <c r="V31" s="136" t="str">
        <f t="shared" si="27"/>
        <v/>
      </c>
      <c r="W31" s="136" t="str">
        <f t="shared" si="28"/>
        <v/>
      </c>
      <c r="X31" s="136">
        <f>IF(COUNTA(H31:L31)=0,0,IF(COUNTA(H31:L31)&lt;&gt;1,1,IF(ISERROR(HLOOKUP("X",H31:L31,1,0)),1,0)))</f>
        <v>0</v>
      </c>
      <c r="Z31" s="61" t="b">
        <f t="shared" si="30"/>
        <v>1</v>
      </c>
      <c r="AA31" s="88" t="e">
        <f t="shared" si="31"/>
        <v>#N/A</v>
      </c>
      <c r="AC31">
        <f t="shared" si="11"/>
        <v>0</v>
      </c>
    </row>
    <row r="32" spans="1:29" ht="150" customHeight="1">
      <c r="A32" s="175" t="s">
        <v>141</v>
      </c>
      <c r="B32" s="215" t="s">
        <v>239</v>
      </c>
      <c r="C32" s="208"/>
      <c r="D32" s="145"/>
      <c r="E32" s="713" t="s">
        <v>188</v>
      </c>
      <c r="F32" s="713"/>
      <c r="G32" s="231"/>
      <c r="H32" s="238"/>
      <c r="I32" s="238"/>
      <c r="J32" s="238"/>
      <c r="K32" s="238"/>
      <c r="L32" s="238"/>
      <c r="O32" s="139"/>
      <c r="P32" s="137" t="str">
        <f t="shared" si="21"/>
        <v>3.12</v>
      </c>
      <c r="Q32" s="136" t="str">
        <f t="shared" ref="Q32" si="50">IF(R32="y","",MIN(S32:W32))</f>
        <v/>
      </c>
      <c r="R32" s="136" t="str">
        <f t="shared" ref="R32" si="51">IF(COUNT(S32:W32)=0,"Y","")</f>
        <v>Y</v>
      </c>
      <c r="S32" s="136" t="str">
        <f t="shared" ref="S32" si="52">IF(H32="x",$H$6,"")</f>
        <v/>
      </c>
      <c r="T32" s="136" t="str">
        <f t="shared" ref="T32" si="53">IF(I32="x",$I$6,"")</f>
        <v/>
      </c>
      <c r="U32" s="136" t="str">
        <f t="shared" ref="U32" si="54">IF(J32="x",$J$6,"")</f>
        <v/>
      </c>
      <c r="V32" s="136" t="str">
        <f t="shared" ref="V32" si="55">IF(K32="x",$K$6,"")</f>
        <v/>
      </c>
      <c r="W32" s="136" t="str">
        <f t="shared" ref="W32" si="56">IF(L32="x",$L$6,"")</f>
        <v/>
      </c>
      <c r="X32" s="136">
        <f>IF(COUNTA(H32:L32)=0,0,IF(COUNTA(H32:L32)&lt;&gt;1,1,IF(ISERROR(HLOOKUP("X",H32:L32,1,0)),1,0)))</f>
        <v>0</v>
      </c>
      <c r="Z32" s="61" t="b">
        <f t="shared" si="30"/>
        <v>1</v>
      </c>
      <c r="AA32" s="88" t="e">
        <f t="shared" si="31"/>
        <v>#N/A</v>
      </c>
      <c r="AC32">
        <f t="shared" si="11"/>
        <v>0</v>
      </c>
    </row>
    <row r="33" spans="1:29" ht="150" customHeight="1">
      <c r="A33" s="175" t="s">
        <v>172</v>
      </c>
      <c r="B33" s="165" t="s">
        <v>211</v>
      </c>
      <c r="C33" s="149" t="s">
        <v>22</v>
      </c>
      <c r="D33" s="144" t="s">
        <v>33</v>
      </c>
      <c r="E33" s="713" t="s">
        <v>191</v>
      </c>
      <c r="F33" s="713"/>
      <c r="G33" s="231"/>
      <c r="H33" s="238"/>
      <c r="I33" s="238"/>
      <c r="J33" s="238"/>
      <c r="K33" s="238"/>
      <c r="L33" s="238"/>
      <c r="O33" s="139"/>
      <c r="P33" s="137" t="str">
        <f t="shared" si="21"/>
        <v>3.13</v>
      </c>
      <c r="Q33" s="136" t="str">
        <f t="shared" si="22"/>
        <v/>
      </c>
      <c r="R33" s="136" t="str">
        <f t="shared" si="23"/>
        <v>Y</v>
      </c>
      <c r="S33" s="136" t="str">
        <f t="shared" si="40"/>
        <v/>
      </c>
      <c r="T33" s="136" t="str">
        <f t="shared" si="25"/>
        <v/>
      </c>
      <c r="U33" s="136" t="str">
        <f t="shared" si="26"/>
        <v/>
      </c>
      <c r="V33" s="136" t="str">
        <f t="shared" si="27"/>
        <v/>
      </c>
      <c r="W33" s="136" t="str">
        <f t="shared" si="28"/>
        <v/>
      </c>
      <c r="X33" s="136">
        <f t="shared" ref="X33:X35" si="57">IF(COUNTA(H33:L33)=0,0,IF(COUNTA(H33:L33)&lt;&gt;1,1,IF(ISERROR(HLOOKUP("X",H33:L33,1,0)),1,0)))</f>
        <v>0</v>
      </c>
      <c r="Z33" s="61" t="b">
        <f t="shared" ref="Z33:Z36" si="58">ISERROR(HLOOKUP("x",H33:L33,1,0))</f>
        <v>1</v>
      </c>
      <c r="AA33" s="88" t="e">
        <f t="shared" ref="AA33:AA36" si="59">HLOOKUP("x",H33:L33,1,0)</f>
        <v>#N/A</v>
      </c>
      <c r="AC33">
        <f t="shared" si="11"/>
        <v>0</v>
      </c>
    </row>
    <row r="34" spans="1:29" ht="150" customHeight="1">
      <c r="A34" s="177" t="s">
        <v>142</v>
      </c>
      <c r="B34" s="715" t="s">
        <v>217</v>
      </c>
      <c r="C34" s="715"/>
      <c r="D34" s="220" t="s">
        <v>14</v>
      </c>
      <c r="E34" s="715" t="s">
        <v>212</v>
      </c>
      <c r="F34" s="715"/>
      <c r="G34" s="231"/>
      <c r="H34" s="238"/>
      <c r="I34" s="238"/>
      <c r="J34" s="238"/>
      <c r="K34" s="238"/>
      <c r="L34" s="238"/>
      <c r="O34" s="139"/>
      <c r="P34" s="137" t="str">
        <f t="shared" si="21"/>
        <v>3.14</v>
      </c>
      <c r="Q34" s="136" t="str">
        <f t="shared" si="22"/>
        <v/>
      </c>
      <c r="R34" s="136" t="str">
        <f t="shared" si="23"/>
        <v>Y</v>
      </c>
      <c r="S34" s="136" t="str">
        <f t="shared" si="40"/>
        <v/>
      </c>
      <c r="T34" s="136" t="str">
        <f t="shared" si="25"/>
        <v/>
      </c>
      <c r="U34" s="136" t="str">
        <f t="shared" si="26"/>
        <v/>
      </c>
      <c r="V34" s="136" t="str">
        <f t="shared" si="27"/>
        <v/>
      </c>
      <c r="W34" s="136" t="str">
        <f t="shared" si="28"/>
        <v/>
      </c>
      <c r="X34" s="136">
        <f t="shared" si="57"/>
        <v>0</v>
      </c>
      <c r="Z34" s="61" t="b">
        <f t="shared" si="58"/>
        <v>1</v>
      </c>
      <c r="AA34" s="88" t="e">
        <f t="shared" si="59"/>
        <v>#N/A</v>
      </c>
      <c r="AC34">
        <f t="shared" si="11"/>
        <v>0</v>
      </c>
    </row>
    <row r="35" spans="1:29" ht="150" customHeight="1">
      <c r="A35" s="218" t="s">
        <v>230</v>
      </c>
      <c r="B35" s="221" t="s">
        <v>218</v>
      </c>
      <c r="C35" s="222" t="s">
        <v>23</v>
      </c>
      <c r="D35" s="219" t="s">
        <v>15</v>
      </c>
      <c r="E35" s="717" t="s">
        <v>192</v>
      </c>
      <c r="F35" s="717"/>
      <c r="G35" s="231"/>
      <c r="H35" s="238"/>
      <c r="I35" s="238"/>
      <c r="J35" s="238"/>
      <c r="K35" s="238"/>
      <c r="L35" s="238"/>
      <c r="M35" s="148"/>
      <c r="O35" s="139"/>
      <c r="P35" s="137" t="str">
        <f t="shared" si="21"/>
        <v>3.15</v>
      </c>
      <c r="Q35" s="136" t="str">
        <f t="shared" si="22"/>
        <v/>
      </c>
      <c r="R35" s="136" t="str">
        <f t="shared" si="23"/>
        <v>Y</v>
      </c>
      <c r="S35" s="136" t="str">
        <f t="shared" si="40"/>
        <v/>
      </c>
      <c r="T35" s="136" t="str">
        <f t="shared" si="25"/>
        <v/>
      </c>
      <c r="U35" s="136" t="str">
        <f t="shared" si="26"/>
        <v/>
      </c>
      <c r="V35" s="136" t="str">
        <f t="shared" si="27"/>
        <v/>
      </c>
      <c r="W35" s="136" t="str">
        <f t="shared" si="28"/>
        <v/>
      </c>
      <c r="X35" s="136">
        <f t="shared" si="57"/>
        <v>0</v>
      </c>
      <c r="Z35" s="61" t="b">
        <f t="shared" si="58"/>
        <v>1</v>
      </c>
      <c r="AA35" s="88" t="e">
        <f t="shared" si="59"/>
        <v>#N/A</v>
      </c>
      <c r="AC35">
        <f t="shared" si="11"/>
        <v>0</v>
      </c>
    </row>
    <row r="36" spans="1:29" ht="150" customHeight="1">
      <c r="A36" s="174" t="s">
        <v>232</v>
      </c>
      <c r="B36" s="206" t="s">
        <v>238</v>
      </c>
      <c r="C36" s="207"/>
      <c r="D36" s="203"/>
      <c r="E36" s="725" t="s">
        <v>227</v>
      </c>
      <c r="F36" s="726"/>
      <c r="G36" s="231"/>
      <c r="H36" s="238"/>
      <c r="I36" s="238"/>
      <c r="J36" s="238"/>
      <c r="K36" s="238"/>
      <c r="L36" s="238"/>
      <c r="M36" s="148"/>
      <c r="O36" s="139"/>
      <c r="P36" s="140" t="str">
        <f t="shared" si="21"/>
        <v>3.16</v>
      </c>
      <c r="Q36" s="136" t="str">
        <f t="shared" ref="Q36" si="60">IF(R36="y","",MIN(S36:W36))</f>
        <v/>
      </c>
      <c r="R36" s="136" t="str">
        <f t="shared" ref="R36" si="61">IF(COUNT(S36:W36)=0,"Y","")</f>
        <v>Y</v>
      </c>
      <c r="S36" s="136" t="str">
        <f t="shared" ref="S36" si="62">IF(H36="x",$H$6,"")</f>
        <v/>
      </c>
      <c r="T36" s="136" t="str">
        <f t="shared" ref="T36" si="63">IF(I36="x",$I$6,"")</f>
        <v/>
      </c>
      <c r="U36" s="136" t="str">
        <f t="shared" ref="U36" si="64">IF(J36="x",$J$6,"")</f>
        <v/>
      </c>
      <c r="V36" s="136" t="str">
        <f t="shared" ref="V36" si="65">IF(K36="x",$K$6,"")</f>
        <v/>
      </c>
      <c r="W36" s="136" t="str">
        <f t="shared" ref="W36" si="66">IF(L36="x",$L$6,"")</f>
        <v/>
      </c>
      <c r="X36" s="136">
        <f t="shared" ref="X36" si="67">IF(COUNTA(H36:L36)=0,0,IF(COUNTA(H36:L36)&lt;&gt;1,1,IF(ISERROR(HLOOKUP("X",H36:L36,1,0)),1,0)))</f>
        <v>0</v>
      </c>
      <c r="Z36" s="61" t="b">
        <f t="shared" si="58"/>
        <v>1</v>
      </c>
      <c r="AA36" s="88" t="e">
        <f t="shared" si="59"/>
        <v>#N/A</v>
      </c>
      <c r="AC36">
        <f t="shared" si="11"/>
        <v>0</v>
      </c>
    </row>
    <row r="37" spans="1:29" ht="45.75" customHeight="1">
      <c r="A37" s="719" t="s">
        <v>325</v>
      </c>
      <c r="B37" s="720"/>
      <c r="C37" s="721"/>
      <c r="D37" s="721"/>
      <c r="E37" s="720"/>
      <c r="F37" s="720"/>
      <c r="G37" s="721"/>
      <c r="H37" s="721"/>
      <c r="I37" s="721"/>
      <c r="J37" s="721"/>
      <c r="K37" s="721"/>
      <c r="L37" s="722"/>
      <c r="O37" s="81"/>
      <c r="P37" s="79" t="s">
        <v>30</v>
      </c>
      <c r="Q37" s="59" t="s">
        <v>27</v>
      </c>
      <c r="R37" s="59" t="s">
        <v>94</v>
      </c>
      <c r="S37" s="60">
        <f>$H$6</f>
        <v>0</v>
      </c>
      <c r="T37" s="60">
        <f>$I$6</f>
        <v>4</v>
      </c>
      <c r="U37" s="60">
        <f>$J$6</f>
        <v>6</v>
      </c>
      <c r="V37" s="60">
        <f>$K$6</f>
        <v>8</v>
      </c>
      <c r="W37" s="82">
        <f>$L$6</f>
        <v>10</v>
      </c>
      <c r="X37" s="59" t="s">
        <v>105</v>
      </c>
    </row>
    <row r="38" spans="1:29" ht="150" customHeight="1">
      <c r="A38" s="175" t="s">
        <v>120</v>
      </c>
      <c r="B38" s="165" t="s">
        <v>169</v>
      </c>
      <c r="C38" s="149" t="s">
        <v>24</v>
      </c>
      <c r="D38" s="145" t="s">
        <v>34</v>
      </c>
      <c r="E38" s="713" t="s">
        <v>198</v>
      </c>
      <c r="F38" s="713"/>
      <c r="G38" s="231"/>
      <c r="H38" s="238"/>
      <c r="I38" s="238"/>
      <c r="J38" s="238"/>
      <c r="K38" s="238"/>
      <c r="L38" s="238"/>
      <c r="M38" s="148"/>
      <c r="O38" s="139"/>
      <c r="P38" s="137" t="str">
        <f t="shared" ref="P38:P39" si="68">A38</f>
        <v>4.1</v>
      </c>
      <c r="Q38" s="136" t="str">
        <f t="shared" ref="Q38:Q39" si="69">IF(R38="y","",MIN(S38:W38))</f>
        <v/>
      </c>
      <c r="R38" s="136" t="str">
        <f t="shared" ref="R38:R39" si="70">IF(COUNT(S38:W38)=0,"Y","")</f>
        <v>Y</v>
      </c>
      <c r="S38" s="136" t="str">
        <f t="shared" ref="S38:S39" si="71">IF(H38="x",$H$6,"")</f>
        <v/>
      </c>
      <c r="T38" s="136" t="str">
        <f t="shared" ref="T38:T39" si="72">IF(I38="x",$I$6,"")</f>
        <v/>
      </c>
      <c r="U38" s="136" t="str">
        <f t="shared" ref="U38:U39" si="73">IF(J38="x",$J$6,"")</f>
        <v/>
      </c>
      <c r="V38" s="136" t="str">
        <f t="shared" ref="V38:V39" si="74">IF(K38="x",$K$6,"")</f>
        <v/>
      </c>
      <c r="W38" s="136" t="str">
        <f t="shared" ref="W38:W39" si="75">IF(L38="x",$L$6,"")</f>
        <v/>
      </c>
      <c r="X38" s="136">
        <f t="shared" ref="X38:X39" si="76">IF(COUNTA(H38:L38)=0,0,IF(COUNTA(H38:L38)&lt;&gt;1,1,IF(ISERROR(HLOOKUP("X",H38:L38,1,0)),1,0)))</f>
        <v>0</v>
      </c>
      <c r="Z38" s="61" t="b">
        <f t="shared" ref="Z38:Z40" si="77">ISERROR(HLOOKUP("x",H38:L38,1,0))</f>
        <v>1</v>
      </c>
      <c r="AA38" s="88" t="e">
        <f t="shared" ref="AA38:AA40" si="78">HLOOKUP("x",H38:L38,1,0)</f>
        <v>#N/A</v>
      </c>
      <c r="AC38">
        <f t="shared" si="11"/>
        <v>0</v>
      </c>
    </row>
    <row r="39" spans="1:29" ht="161.25" customHeight="1">
      <c r="A39" s="175" t="s">
        <v>121</v>
      </c>
      <c r="B39" s="165" t="s">
        <v>170</v>
      </c>
      <c r="C39" s="149" t="s">
        <v>25</v>
      </c>
      <c r="D39" s="145" t="s">
        <v>16</v>
      </c>
      <c r="E39" s="713" t="s">
        <v>219</v>
      </c>
      <c r="F39" s="713"/>
      <c r="G39" s="231"/>
      <c r="H39" s="238"/>
      <c r="I39" s="238"/>
      <c r="J39" s="238"/>
      <c r="K39" s="238"/>
      <c r="L39" s="238"/>
      <c r="O39" s="139"/>
      <c r="P39" s="84" t="str">
        <f t="shared" si="68"/>
        <v>4.2</v>
      </c>
      <c r="Q39" s="136" t="str">
        <f t="shared" si="69"/>
        <v/>
      </c>
      <c r="R39" s="136" t="str">
        <f t="shared" si="70"/>
        <v>Y</v>
      </c>
      <c r="S39" s="136" t="str">
        <f t="shared" si="71"/>
        <v/>
      </c>
      <c r="T39" s="136" t="str">
        <f t="shared" si="72"/>
        <v/>
      </c>
      <c r="U39" s="136" t="str">
        <f t="shared" si="73"/>
        <v/>
      </c>
      <c r="V39" s="136" t="str">
        <f t="shared" si="74"/>
        <v/>
      </c>
      <c r="W39" s="136" t="str">
        <f t="shared" si="75"/>
        <v/>
      </c>
      <c r="X39" s="136">
        <f t="shared" si="76"/>
        <v>0</v>
      </c>
      <c r="Z39" s="61" t="b">
        <f t="shared" si="77"/>
        <v>1</v>
      </c>
      <c r="AA39" s="88" t="e">
        <f t="shared" si="78"/>
        <v>#N/A</v>
      </c>
      <c r="AC39">
        <f t="shared" si="11"/>
        <v>0</v>
      </c>
    </row>
    <row r="40" spans="1:29" ht="150" customHeight="1">
      <c r="A40" s="177" t="s">
        <v>6</v>
      </c>
      <c r="B40" s="178" t="s">
        <v>196</v>
      </c>
      <c r="C40" s="179"/>
      <c r="D40" s="180"/>
      <c r="E40" s="715" t="s">
        <v>250</v>
      </c>
      <c r="F40" s="715"/>
      <c r="G40" s="231"/>
      <c r="H40" s="238"/>
      <c r="I40" s="238"/>
      <c r="J40" s="238"/>
      <c r="K40" s="238"/>
      <c r="L40" s="238"/>
      <c r="O40" s="139"/>
      <c r="P40" s="84" t="str">
        <f t="shared" ref="P40" si="79">A40</f>
        <v>4.3</v>
      </c>
      <c r="Q40" s="136" t="str">
        <f t="shared" ref="Q40" si="80">IF(R40="y","",MIN(S40:W40))</f>
        <v/>
      </c>
      <c r="R40" s="136" t="str">
        <f t="shared" ref="R40" si="81">IF(COUNT(S40:W40)=0,"Y","")</f>
        <v>Y</v>
      </c>
      <c r="S40" s="136" t="str">
        <f t="shared" ref="S40" si="82">IF(H40="x",$H$6,"")</f>
        <v/>
      </c>
      <c r="T40" s="136" t="str">
        <f t="shared" ref="T40" si="83">IF(I40="x",$I$6,"")</f>
        <v/>
      </c>
      <c r="U40" s="136" t="str">
        <f t="shared" ref="U40" si="84">IF(J40="x",$J$6,"")</f>
        <v/>
      </c>
      <c r="V40" s="136" t="str">
        <f t="shared" ref="V40" si="85">IF(K40="x",$K$6,"")</f>
        <v/>
      </c>
      <c r="W40" s="136" t="str">
        <f t="shared" ref="W40" si="86">IF(L40="x",$L$6,"")</f>
        <v/>
      </c>
      <c r="X40" s="136">
        <f t="shared" ref="X40" si="87">IF(COUNTA(H40:L40)=0,0,IF(COUNTA(H40:L40)&lt;&gt;1,1,IF(ISERROR(HLOOKUP("X",H40:L40,1,0)),1,0)))</f>
        <v>0</v>
      </c>
      <c r="Z40" s="61" t="b">
        <f t="shared" si="77"/>
        <v>1</v>
      </c>
      <c r="AA40" s="88" t="e">
        <f t="shared" si="78"/>
        <v>#N/A</v>
      </c>
      <c r="AC40">
        <f t="shared" si="11"/>
        <v>0</v>
      </c>
    </row>
    <row r="41" spans="1:29">
      <c r="D41" s="142"/>
      <c r="E41" s="160"/>
    </row>
    <row r="42" spans="1:29">
      <c r="B42" s="169"/>
      <c r="D42" s="2"/>
      <c r="E42" s="160"/>
    </row>
  </sheetData>
  <sheetProtection password="C5CA" sheet="1" objects="1" scenarios="1" formatCells="0" selectLockedCells="1"/>
  <mergeCells count="49">
    <mergeCell ref="E40:F40"/>
    <mergeCell ref="E33:F33"/>
    <mergeCell ref="E12:F12"/>
    <mergeCell ref="E38:F38"/>
    <mergeCell ref="E35:F35"/>
    <mergeCell ref="E13:F13"/>
    <mergeCell ref="E34:F34"/>
    <mergeCell ref="A37:L37"/>
    <mergeCell ref="B34:C34"/>
    <mergeCell ref="A15:L15"/>
    <mergeCell ref="E16:F16"/>
    <mergeCell ref="E17:F17"/>
    <mergeCell ref="E36:F36"/>
    <mergeCell ref="B29:C29"/>
    <mergeCell ref="E21:F21"/>
    <mergeCell ref="A20:L20"/>
    <mergeCell ref="E32:F32"/>
    <mergeCell ref="E39:F39"/>
    <mergeCell ref="B22:C22"/>
    <mergeCell ref="E23:F23"/>
    <mergeCell ref="B27:C27"/>
    <mergeCell ref="E27:F27"/>
    <mergeCell ref="E25:F25"/>
    <mergeCell ref="E26:F26"/>
    <mergeCell ref="E24:F24"/>
    <mergeCell ref="E22:F22"/>
    <mergeCell ref="B30:C30"/>
    <mergeCell ref="E28:F28"/>
    <mergeCell ref="E29:F29"/>
    <mergeCell ref="E31:F31"/>
    <mergeCell ref="E30:F30"/>
    <mergeCell ref="B31:C31"/>
    <mergeCell ref="P5:X5"/>
    <mergeCell ref="H5:L5"/>
    <mergeCell ref="U6:W6"/>
    <mergeCell ref="E8:F8"/>
    <mergeCell ref="E1:E5"/>
    <mergeCell ref="E6:F6"/>
    <mergeCell ref="H1:K1"/>
    <mergeCell ref="H2:K2"/>
    <mergeCell ref="A7:L7"/>
    <mergeCell ref="A1:B5"/>
    <mergeCell ref="H3:L3"/>
    <mergeCell ref="E19:F19"/>
    <mergeCell ref="E9:F9"/>
    <mergeCell ref="E10:F10"/>
    <mergeCell ref="E11:F11"/>
    <mergeCell ref="E14:F14"/>
    <mergeCell ref="E18:F18"/>
  </mergeCells>
  <phoneticPr fontId="6" type="noConversion"/>
  <conditionalFormatting sqref="I8:L14 H8:H10 H12:H14 H16:L19 H21:L36 H38:L40">
    <cfRule type="containsBlanks" dxfId="64" priority="108" stopIfTrue="1">
      <formula>LEN(TRIM(H8))=0</formula>
    </cfRule>
    <cfRule type="cellIs" dxfId="63" priority="109" stopIfTrue="1" operator="equal">
      <formula>"x"</formula>
    </cfRule>
    <cfRule type="cellIs" dxfId="62" priority="129" operator="notEqual">
      <formula>"x"</formula>
    </cfRule>
  </conditionalFormatting>
  <conditionalFormatting sqref="G8:G14 G16:G19 G38:G40 G21:G27 G29:G36">
    <cfRule type="expression" dxfId="61" priority="106">
      <formula>$X8</formula>
    </cfRule>
  </conditionalFormatting>
  <conditionalFormatting sqref="H23">
    <cfRule type="containsBlanks" dxfId="60" priority="62" stopIfTrue="1">
      <formula>LEN(TRIM(H23))=0</formula>
    </cfRule>
    <cfRule type="cellIs" dxfId="59" priority="63" stopIfTrue="1" operator="equal">
      <formula>"x"</formula>
    </cfRule>
    <cfRule type="cellIs" dxfId="58" priority="64" operator="notEqual">
      <formula>"x"</formula>
    </cfRule>
  </conditionalFormatting>
  <conditionalFormatting sqref="H23">
    <cfRule type="containsBlanks" dxfId="57" priority="58" stopIfTrue="1">
      <formula>LEN(TRIM(H23))=0</formula>
    </cfRule>
    <cfRule type="cellIs" dxfId="56" priority="59" stopIfTrue="1" operator="equal">
      <formula>"x"</formula>
    </cfRule>
    <cfRule type="cellIs" dxfId="55" priority="60" operator="notEqual">
      <formula>"x"</formula>
    </cfRule>
  </conditionalFormatting>
  <conditionalFormatting sqref="H23">
    <cfRule type="containsBlanks" dxfId="54" priority="55" stopIfTrue="1">
      <formula>LEN(TRIM(H23))=0</formula>
    </cfRule>
    <cfRule type="cellIs" dxfId="53" priority="56" stopIfTrue="1" operator="equal">
      <formula>"x"</formula>
    </cfRule>
    <cfRule type="cellIs" dxfId="52" priority="57" operator="notEqual">
      <formula>"x"</formula>
    </cfRule>
  </conditionalFormatting>
  <conditionalFormatting sqref="G11">
    <cfRule type="expression" dxfId="51" priority="54">
      <formula>$X11</formula>
    </cfRule>
  </conditionalFormatting>
  <conditionalFormatting sqref="H23">
    <cfRule type="containsBlanks" dxfId="50" priority="51" stopIfTrue="1">
      <formula>LEN(TRIM(H23))=0</formula>
    </cfRule>
    <cfRule type="cellIs" dxfId="49" priority="52" stopIfTrue="1" operator="equal">
      <formula>"x"</formula>
    </cfRule>
    <cfRule type="cellIs" dxfId="48" priority="53" operator="notEqual">
      <formula>"x"</formula>
    </cfRule>
  </conditionalFormatting>
  <conditionalFormatting sqref="H23">
    <cfRule type="containsBlanks" dxfId="47" priority="48" stopIfTrue="1">
      <formula>LEN(TRIM(H23))=0</formula>
    </cfRule>
    <cfRule type="cellIs" dxfId="46" priority="49" stopIfTrue="1" operator="equal">
      <formula>"x"</formula>
    </cfRule>
    <cfRule type="cellIs" dxfId="45" priority="50" operator="notEqual">
      <formula>"x"</formula>
    </cfRule>
  </conditionalFormatting>
  <conditionalFormatting sqref="H28">
    <cfRule type="containsBlanks" dxfId="44" priority="45" stopIfTrue="1">
      <formula>LEN(TRIM(H28))=0</formula>
    </cfRule>
    <cfRule type="cellIs" dxfId="43" priority="46" stopIfTrue="1" operator="equal">
      <formula>"x"</formula>
    </cfRule>
    <cfRule type="cellIs" dxfId="42" priority="47" operator="notEqual">
      <formula>"x"</formula>
    </cfRule>
  </conditionalFormatting>
  <conditionalFormatting sqref="H38">
    <cfRule type="containsBlanks" dxfId="41" priority="42" stopIfTrue="1">
      <formula>LEN(TRIM(H38))=0</formula>
    </cfRule>
    <cfRule type="cellIs" dxfId="40" priority="43" stopIfTrue="1" operator="equal">
      <formula>"x"</formula>
    </cfRule>
    <cfRule type="cellIs" dxfId="39" priority="44" operator="notEqual">
      <formula>"x"</formula>
    </cfRule>
  </conditionalFormatting>
  <conditionalFormatting sqref="G8:G14">
    <cfRule type="expression" dxfId="38" priority="38">
      <formula>AC8&lt;=$AC$7</formula>
    </cfRule>
    <cfRule type="expression" dxfId="37" priority="39">
      <formula>H8=x</formula>
    </cfRule>
  </conditionalFormatting>
  <conditionalFormatting sqref="G8:G14">
    <cfRule type="expression" dxfId="36" priority="37">
      <formula>AC8&lt;=$AC$7</formula>
    </cfRule>
  </conditionalFormatting>
  <conditionalFormatting sqref="G16:G19">
    <cfRule type="expression" dxfId="35" priority="35">
      <formula>AC16&lt;=$AC$7</formula>
    </cfRule>
    <cfRule type="expression" dxfId="34" priority="36">
      <formula>H16=x</formula>
    </cfRule>
  </conditionalFormatting>
  <conditionalFormatting sqref="G16:G19">
    <cfRule type="expression" dxfId="33" priority="34">
      <formula>AC16&lt;=$AC$7</formula>
    </cfRule>
  </conditionalFormatting>
  <conditionalFormatting sqref="G21:G27 G29:G36">
    <cfRule type="expression" dxfId="32" priority="32">
      <formula>AC21&lt;=$AC$7</formula>
    </cfRule>
    <cfRule type="expression" dxfId="31" priority="33">
      <formula>H21=x</formula>
    </cfRule>
  </conditionalFormatting>
  <conditionalFormatting sqref="G21:G27 G29:G36">
    <cfRule type="expression" dxfId="30" priority="31">
      <formula>AC21&lt;=$AC$7</formula>
    </cfRule>
  </conditionalFormatting>
  <conditionalFormatting sqref="G38">
    <cfRule type="expression" dxfId="29" priority="29">
      <formula>AC38&lt;=$AC$7</formula>
    </cfRule>
    <cfRule type="expression" dxfId="28" priority="30">
      <formula>H38=x</formula>
    </cfRule>
  </conditionalFormatting>
  <conditionalFormatting sqref="G38">
    <cfRule type="expression" dxfId="27" priority="28">
      <formula>AC38&lt;=$AC$7</formula>
    </cfRule>
  </conditionalFormatting>
  <conditionalFormatting sqref="G39">
    <cfRule type="expression" dxfId="26" priority="26">
      <formula>AC39&lt;=$AC$7</formula>
    </cfRule>
    <cfRule type="expression" dxfId="25" priority="27">
      <formula>H39=x</formula>
    </cfRule>
  </conditionalFormatting>
  <conditionalFormatting sqref="G39">
    <cfRule type="expression" dxfId="24" priority="25">
      <formula>AC39&lt;=$AC$7</formula>
    </cfRule>
  </conditionalFormatting>
  <conditionalFormatting sqref="G40">
    <cfRule type="expression" dxfId="23" priority="23">
      <formula>AC40&lt;=$AC$7</formula>
    </cfRule>
    <cfRule type="expression" dxfId="22" priority="24">
      <formula>H40=x</formula>
    </cfRule>
  </conditionalFormatting>
  <conditionalFormatting sqref="G40">
    <cfRule type="expression" dxfId="21" priority="22">
      <formula>AC40&lt;=$AC$7</formula>
    </cfRule>
  </conditionalFormatting>
  <conditionalFormatting sqref="G8:G14">
    <cfRule type="expression" dxfId="20" priority="21">
      <formula>AC8&lt;=$AC$7</formula>
    </cfRule>
  </conditionalFormatting>
  <conditionalFormatting sqref="G16:G19">
    <cfRule type="expression" dxfId="19" priority="19">
      <formula>AC16&lt;=$AC$7</formula>
    </cfRule>
    <cfRule type="expression" dxfId="18" priority="20">
      <formula>H16=x</formula>
    </cfRule>
  </conditionalFormatting>
  <conditionalFormatting sqref="G16:G19">
    <cfRule type="expression" dxfId="17" priority="18">
      <formula>AC16&lt;=$AC$7</formula>
    </cfRule>
  </conditionalFormatting>
  <conditionalFormatting sqref="G16:G19">
    <cfRule type="expression" dxfId="16" priority="17">
      <formula>AC16&lt;=$AC$7</formula>
    </cfRule>
  </conditionalFormatting>
  <conditionalFormatting sqref="G21:G27 G29:G36">
    <cfRule type="expression" dxfId="15" priority="15">
      <formula>AC21&lt;=$AC$7</formula>
    </cfRule>
    <cfRule type="expression" dxfId="14" priority="16">
      <formula>H21=x</formula>
    </cfRule>
  </conditionalFormatting>
  <conditionalFormatting sqref="G21:G27 G29:G36">
    <cfRule type="expression" dxfId="13" priority="14">
      <formula>AC21&lt;=$AC$7</formula>
    </cfRule>
  </conditionalFormatting>
  <conditionalFormatting sqref="G21:G27 G29:G36">
    <cfRule type="expression" dxfId="12" priority="13">
      <formula>AC21&lt;=$AC$7</formula>
    </cfRule>
  </conditionalFormatting>
  <conditionalFormatting sqref="G38:G40">
    <cfRule type="expression" dxfId="11" priority="11">
      <formula>AC38&lt;=$AC$7</formula>
    </cfRule>
    <cfRule type="expression" dxfId="10" priority="12">
      <formula>H38=x</formula>
    </cfRule>
  </conditionalFormatting>
  <conditionalFormatting sqref="G38:G40">
    <cfRule type="expression" dxfId="9" priority="10">
      <formula>AC38&lt;=$AC$7</formula>
    </cfRule>
  </conditionalFormatting>
  <conditionalFormatting sqref="G38:G40">
    <cfRule type="expression" dxfId="8" priority="9">
      <formula>AC38&lt;=$AC$7</formula>
    </cfRule>
  </conditionalFormatting>
  <conditionalFormatting sqref="G28">
    <cfRule type="expression" dxfId="7" priority="8">
      <formula>$X28</formula>
    </cfRule>
  </conditionalFormatting>
  <conditionalFormatting sqref="G28">
    <cfRule type="expression" dxfId="6" priority="6">
      <formula>AC28&lt;=$AC$7</formula>
    </cfRule>
    <cfRule type="expression" dxfId="5" priority="7">
      <formula>H28=x</formula>
    </cfRule>
  </conditionalFormatting>
  <conditionalFormatting sqref="G28">
    <cfRule type="expression" dxfId="4" priority="5">
      <formula>AC28&lt;=$AC$7</formula>
    </cfRule>
  </conditionalFormatting>
  <conditionalFormatting sqref="G28">
    <cfRule type="expression" dxfId="3" priority="3">
      <formula>AC28&lt;=$AC$7</formula>
    </cfRule>
    <cfRule type="expression" dxfId="2" priority="4">
      <formula>H28=x</formula>
    </cfRule>
  </conditionalFormatting>
  <conditionalFormatting sqref="G28">
    <cfRule type="expression" dxfId="1" priority="2">
      <formula>AC28&lt;=$AC$7</formula>
    </cfRule>
  </conditionalFormatting>
  <conditionalFormatting sqref="G28">
    <cfRule type="expression" dxfId="0" priority="1">
      <formula>AC28&lt;=$AC$7</formula>
    </cfRule>
  </conditionalFormatting>
  <pageMargins left="0.2" right="0.2" top="0.28999999999999998" bottom="0.45" header="0.3" footer="0.2"/>
  <pageSetup paperSize="5" scale="70" fitToHeight="16" orientation="landscape" r:id="rId1"/>
  <headerFooter>
    <oddFooter xml:space="preserve">&amp;LISQ-006-FO
&amp;C&amp;"Arial,Italic"Rev: A - Page &amp;P of &amp;N
Copies must be verified for current revision. &amp;"Arial,Regular"     &amp;RDate: 11/01/2012
</oddFooter>
  </headerFooter>
  <rowBreaks count="1" manualBreakCount="1">
    <brk id="18" max="16383" man="1"/>
  </rowBreaks>
  <drawing r:id="rId2"/>
</worksheet>
</file>

<file path=xl/worksheets/sheet12.xml><?xml version="1.0" encoding="utf-8"?>
<worksheet xmlns="http://schemas.openxmlformats.org/spreadsheetml/2006/main" xmlns:r="http://schemas.openxmlformats.org/officeDocument/2006/relationships">
  <sheetPr>
    <pageSetUpPr fitToPage="1"/>
  </sheetPr>
  <dimension ref="A1:N62"/>
  <sheetViews>
    <sheetView showGridLines="0" zoomScaleNormal="100" workbookViewId="0">
      <selection activeCell="N28" sqref="N28"/>
    </sheetView>
  </sheetViews>
  <sheetFormatPr defaultColWidth="11.42578125" defaultRowHeight="12"/>
  <cols>
    <col min="1" max="1" width="12" style="269" customWidth="1"/>
    <col min="2" max="2" width="10" style="269" customWidth="1"/>
    <col min="3" max="3" width="17.5703125" style="269" customWidth="1"/>
    <col min="4" max="4" width="8.140625" style="269" customWidth="1"/>
    <col min="5" max="5" width="22" style="269" customWidth="1"/>
    <col min="6" max="6" width="10.5703125" style="269" customWidth="1"/>
    <col min="7" max="7" width="10.85546875" style="269" customWidth="1"/>
    <col min="8" max="8" width="13.5703125" style="269" customWidth="1"/>
    <col min="9" max="9" width="4.28515625" style="269" customWidth="1"/>
    <col min="10" max="256" width="11.42578125" style="269"/>
    <col min="257" max="257" width="12" style="269" customWidth="1"/>
    <col min="258" max="258" width="10" style="269" customWidth="1"/>
    <col min="259" max="259" width="17.5703125" style="269" customWidth="1"/>
    <col min="260" max="260" width="8.140625" style="269" customWidth="1"/>
    <col min="261" max="261" width="22" style="269" customWidth="1"/>
    <col min="262" max="262" width="10.5703125" style="269" customWidth="1"/>
    <col min="263" max="263" width="10.85546875" style="269" customWidth="1"/>
    <col min="264" max="264" width="13.5703125" style="269" customWidth="1"/>
    <col min="265" max="512" width="11.42578125" style="269"/>
    <col min="513" max="513" width="12" style="269" customWidth="1"/>
    <col min="514" max="514" width="10" style="269" customWidth="1"/>
    <col min="515" max="515" width="17.5703125" style="269" customWidth="1"/>
    <col min="516" max="516" width="8.140625" style="269" customWidth="1"/>
    <col min="517" max="517" width="22" style="269" customWidth="1"/>
    <col min="518" max="518" width="10.5703125" style="269" customWidth="1"/>
    <col min="519" max="519" width="10.85546875" style="269" customWidth="1"/>
    <col min="520" max="520" width="13.5703125" style="269" customWidth="1"/>
    <col min="521" max="768" width="11.42578125" style="269"/>
    <col min="769" max="769" width="12" style="269" customWidth="1"/>
    <col min="770" max="770" width="10" style="269" customWidth="1"/>
    <col min="771" max="771" width="17.5703125" style="269" customWidth="1"/>
    <col min="772" max="772" width="8.140625" style="269" customWidth="1"/>
    <col min="773" max="773" width="22" style="269" customWidth="1"/>
    <col min="774" max="774" width="10.5703125" style="269" customWidth="1"/>
    <col min="775" max="775" width="10.85546875" style="269" customWidth="1"/>
    <col min="776" max="776" width="13.5703125" style="269" customWidth="1"/>
    <col min="777" max="1024" width="11.42578125" style="269"/>
    <col min="1025" max="1025" width="12" style="269" customWidth="1"/>
    <col min="1026" max="1026" width="10" style="269" customWidth="1"/>
    <col min="1027" max="1027" width="17.5703125" style="269" customWidth="1"/>
    <col min="1028" max="1028" width="8.140625" style="269" customWidth="1"/>
    <col min="1029" max="1029" width="22" style="269" customWidth="1"/>
    <col min="1030" max="1030" width="10.5703125" style="269" customWidth="1"/>
    <col min="1031" max="1031" width="10.85546875" style="269" customWidth="1"/>
    <col min="1032" max="1032" width="13.5703125" style="269" customWidth="1"/>
    <col min="1033" max="1280" width="11.42578125" style="269"/>
    <col min="1281" max="1281" width="12" style="269" customWidth="1"/>
    <col min="1282" max="1282" width="10" style="269" customWidth="1"/>
    <col min="1283" max="1283" width="17.5703125" style="269" customWidth="1"/>
    <col min="1284" max="1284" width="8.140625" style="269" customWidth="1"/>
    <col min="1285" max="1285" width="22" style="269" customWidth="1"/>
    <col min="1286" max="1286" width="10.5703125" style="269" customWidth="1"/>
    <col min="1287" max="1287" width="10.85546875" style="269" customWidth="1"/>
    <col min="1288" max="1288" width="13.5703125" style="269" customWidth="1"/>
    <col min="1289" max="1536" width="11.42578125" style="269"/>
    <col min="1537" max="1537" width="12" style="269" customWidth="1"/>
    <col min="1538" max="1538" width="10" style="269" customWidth="1"/>
    <col min="1539" max="1539" width="17.5703125" style="269" customWidth="1"/>
    <col min="1540" max="1540" width="8.140625" style="269" customWidth="1"/>
    <col min="1541" max="1541" width="22" style="269" customWidth="1"/>
    <col min="1542" max="1542" width="10.5703125" style="269" customWidth="1"/>
    <col min="1543" max="1543" width="10.85546875" style="269" customWidth="1"/>
    <col min="1544" max="1544" width="13.5703125" style="269" customWidth="1"/>
    <col min="1545" max="1792" width="11.42578125" style="269"/>
    <col min="1793" max="1793" width="12" style="269" customWidth="1"/>
    <col min="1794" max="1794" width="10" style="269" customWidth="1"/>
    <col min="1795" max="1795" width="17.5703125" style="269" customWidth="1"/>
    <col min="1796" max="1796" width="8.140625" style="269" customWidth="1"/>
    <col min="1797" max="1797" width="22" style="269" customWidth="1"/>
    <col min="1798" max="1798" width="10.5703125" style="269" customWidth="1"/>
    <col min="1799" max="1799" width="10.85546875" style="269" customWidth="1"/>
    <col min="1800" max="1800" width="13.5703125" style="269" customWidth="1"/>
    <col min="1801" max="2048" width="11.42578125" style="269"/>
    <col min="2049" max="2049" width="12" style="269" customWidth="1"/>
    <col min="2050" max="2050" width="10" style="269" customWidth="1"/>
    <col min="2051" max="2051" width="17.5703125" style="269" customWidth="1"/>
    <col min="2052" max="2052" width="8.140625" style="269" customWidth="1"/>
    <col min="2053" max="2053" width="22" style="269" customWidth="1"/>
    <col min="2054" max="2054" width="10.5703125" style="269" customWidth="1"/>
    <col min="2055" max="2055" width="10.85546875" style="269" customWidth="1"/>
    <col min="2056" max="2056" width="13.5703125" style="269" customWidth="1"/>
    <col min="2057" max="2304" width="11.42578125" style="269"/>
    <col min="2305" max="2305" width="12" style="269" customWidth="1"/>
    <col min="2306" max="2306" width="10" style="269" customWidth="1"/>
    <col min="2307" max="2307" width="17.5703125" style="269" customWidth="1"/>
    <col min="2308" max="2308" width="8.140625" style="269" customWidth="1"/>
    <col min="2309" max="2309" width="22" style="269" customWidth="1"/>
    <col min="2310" max="2310" width="10.5703125" style="269" customWidth="1"/>
    <col min="2311" max="2311" width="10.85546875" style="269" customWidth="1"/>
    <col min="2312" max="2312" width="13.5703125" style="269" customWidth="1"/>
    <col min="2313" max="2560" width="11.42578125" style="269"/>
    <col min="2561" max="2561" width="12" style="269" customWidth="1"/>
    <col min="2562" max="2562" width="10" style="269" customWidth="1"/>
    <col min="2563" max="2563" width="17.5703125" style="269" customWidth="1"/>
    <col min="2564" max="2564" width="8.140625" style="269" customWidth="1"/>
    <col min="2565" max="2565" width="22" style="269" customWidth="1"/>
    <col min="2566" max="2566" width="10.5703125" style="269" customWidth="1"/>
    <col min="2567" max="2567" width="10.85546875" style="269" customWidth="1"/>
    <col min="2568" max="2568" width="13.5703125" style="269" customWidth="1"/>
    <col min="2569" max="2816" width="11.42578125" style="269"/>
    <col min="2817" max="2817" width="12" style="269" customWidth="1"/>
    <col min="2818" max="2818" width="10" style="269" customWidth="1"/>
    <col min="2819" max="2819" width="17.5703125" style="269" customWidth="1"/>
    <col min="2820" max="2820" width="8.140625" style="269" customWidth="1"/>
    <col min="2821" max="2821" width="22" style="269" customWidth="1"/>
    <col min="2822" max="2822" width="10.5703125" style="269" customWidth="1"/>
    <col min="2823" max="2823" width="10.85546875" style="269" customWidth="1"/>
    <col min="2824" max="2824" width="13.5703125" style="269" customWidth="1"/>
    <col min="2825" max="3072" width="11.42578125" style="269"/>
    <col min="3073" max="3073" width="12" style="269" customWidth="1"/>
    <col min="3074" max="3074" width="10" style="269" customWidth="1"/>
    <col min="3075" max="3075" width="17.5703125" style="269" customWidth="1"/>
    <col min="3076" max="3076" width="8.140625" style="269" customWidth="1"/>
    <col min="3077" max="3077" width="22" style="269" customWidth="1"/>
    <col min="3078" max="3078" width="10.5703125" style="269" customWidth="1"/>
    <col min="3079" max="3079" width="10.85546875" style="269" customWidth="1"/>
    <col min="3080" max="3080" width="13.5703125" style="269" customWidth="1"/>
    <col min="3081" max="3328" width="11.42578125" style="269"/>
    <col min="3329" max="3329" width="12" style="269" customWidth="1"/>
    <col min="3330" max="3330" width="10" style="269" customWidth="1"/>
    <col min="3331" max="3331" width="17.5703125" style="269" customWidth="1"/>
    <col min="3332" max="3332" width="8.140625" style="269" customWidth="1"/>
    <col min="3333" max="3333" width="22" style="269" customWidth="1"/>
    <col min="3334" max="3334" width="10.5703125" style="269" customWidth="1"/>
    <col min="3335" max="3335" width="10.85546875" style="269" customWidth="1"/>
    <col min="3336" max="3336" width="13.5703125" style="269" customWidth="1"/>
    <col min="3337" max="3584" width="11.42578125" style="269"/>
    <col min="3585" max="3585" width="12" style="269" customWidth="1"/>
    <col min="3586" max="3586" width="10" style="269" customWidth="1"/>
    <col min="3587" max="3587" width="17.5703125" style="269" customWidth="1"/>
    <col min="3588" max="3588" width="8.140625" style="269" customWidth="1"/>
    <col min="3589" max="3589" width="22" style="269" customWidth="1"/>
    <col min="3590" max="3590" width="10.5703125" style="269" customWidth="1"/>
    <col min="3591" max="3591" width="10.85546875" style="269" customWidth="1"/>
    <col min="3592" max="3592" width="13.5703125" style="269" customWidth="1"/>
    <col min="3593" max="3840" width="11.42578125" style="269"/>
    <col min="3841" max="3841" width="12" style="269" customWidth="1"/>
    <col min="3842" max="3842" width="10" style="269" customWidth="1"/>
    <col min="3843" max="3843" width="17.5703125" style="269" customWidth="1"/>
    <col min="3844" max="3844" width="8.140625" style="269" customWidth="1"/>
    <col min="3845" max="3845" width="22" style="269" customWidth="1"/>
    <col min="3846" max="3846" width="10.5703125" style="269" customWidth="1"/>
    <col min="3847" max="3847" width="10.85546875" style="269" customWidth="1"/>
    <col min="3848" max="3848" width="13.5703125" style="269" customWidth="1"/>
    <col min="3849" max="4096" width="11.42578125" style="269"/>
    <col min="4097" max="4097" width="12" style="269" customWidth="1"/>
    <col min="4098" max="4098" width="10" style="269" customWidth="1"/>
    <col min="4099" max="4099" width="17.5703125" style="269" customWidth="1"/>
    <col min="4100" max="4100" width="8.140625" style="269" customWidth="1"/>
    <col min="4101" max="4101" width="22" style="269" customWidth="1"/>
    <col min="4102" max="4102" width="10.5703125" style="269" customWidth="1"/>
    <col min="4103" max="4103" width="10.85546875" style="269" customWidth="1"/>
    <col min="4104" max="4104" width="13.5703125" style="269" customWidth="1"/>
    <col min="4105" max="4352" width="11.42578125" style="269"/>
    <col min="4353" max="4353" width="12" style="269" customWidth="1"/>
    <col min="4354" max="4354" width="10" style="269" customWidth="1"/>
    <col min="4355" max="4355" width="17.5703125" style="269" customWidth="1"/>
    <col min="4356" max="4356" width="8.140625" style="269" customWidth="1"/>
    <col min="4357" max="4357" width="22" style="269" customWidth="1"/>
    <col min="4358" max="4358" width="10.5703125" style="269" customWidth="1"/>
    <col min="4359" max="4359" width="10.85546875" style="269" customWidth="1"/>
    <col min="4360" max="4360" width="13.5703125" style="269" customWidth="1"/>
    <col min="4361" max="4608" width="11.42578125" style="269"/>
    <col min="4609" max="4609" width="12" style="269" customWidth="1"/>
    <col min="4610" max="4610" width="10" style="269" customWidth="1"/>
    <col min="4611" max="4611" width="17.5703125" style="269" customWidth="1"/>
    <col min="4612" max="4612" width="8.140625" style="269" customWidth="1"/>
    <col min="4613" max="4613" width="22" style="269" customWidth="1"/>
    <col min="4614" max="4614" width="10.5703125" style="269" customWidth="1"/>
    <col min="4615" max="4615" width="10.85546875" style="269" customWidth="1"/>
    <col min="4616" max="4616" width="13.5703125" style="269" customWidth="1"/>
    <col min="4617" max="4864" width="11.42578125" style="269"/>
    <col min="4865" max="4865" width="12" style="269" customWidth="1"/>
    <col min="4866" max="4866" width="10" style="269" customWidth="1"/>
    <col min="4867" max="4867" width="17.5703125" style="269" customWidth="1"/>
    <col min="4868" max="4868" width="8.140625" style="269" customWidth="1"/>
    <col min="4869" max="4869" width="22" style="269" customWidth="1"/>
    <col min="4870" max="4870" width="10.5703125" style="269" customWidth="1"/>
    <col min="4871" max="4871" width="10.85546875" style="269" customWidth="1"/>
    <col min="4872" max="4872" width="13.5703125" style="269" customWidth="1"/>
    <col min="4873" max="5120" width="11.42578125" style="269"/>
    <col min="5121" max="5121" width="12" style="269" customWidth="1"/>
    <col min="5122" max="5122" width="10" style="269" customWidth="1"/>
    <col min="5123" max="5123" width="17.5703125" style="269" customWidth="1"/>
    <col min="5124" max="5124" width="8.140625" style="269" customWidth="1"/>
    <col min="5125" max="5125" width="22" style="269" customWidth="1"/>
    <col min="5126" max="5126" width="10.5703125" style="269" customWidth="1"/>
    <col min="5127" max="5127" width="10.85546875" style="269" customWidth="1"/>
    <col min="5128" max="5128" width="13.5703125" style="269" customWidth="1"/>
    <col min="5129" max="5376" width="11.42578125" style="269"/>
    <col min="5377" max="5377" width="12" style="269" customWidth="1"/>
    <col min="5378" max="5378" width="10" style="269" customWidth="1"/>
    <col min="5379" max="5379" width="17.5703125" style="269" customWidth="1"/>
    <col min="5380" max="5380" width="8.140625" style="269" customWidth="1"/>
    <col min="5381" max="5381" width="22" style="269" customWidth="1"/>
    <col min="5382" max="5382" width="10.5703125" style="269" customWidth="1"/>
    <col min="5383" max="5383" width="10.85546875" style="269" customWidth="1"/>
    <col min="5384" max="5384" width="13.5703125" style="269" customWidth="1"/>
    <col min="5385" max="5632" width="11.42578125" style="269"/>
    <col min="5633" max="5633" width="12" style="269" customWidth="1"/>
    <col min="5634" max="5634" width="10" style="269" customWidth="1"/>
    <col min="5635" max="5635" width="17.5703125" style="269" customWidth="1"/>
    <col min="5636" max="5636" width="8.140625" style="269" customWidth="1"/>
    <col min="5637" max="5637" width="22" style="269" customWidth="1"/>
    <col min="5638" max="5638" width="10.5703125" style="269" customWidth="1"/>
    <col min="5639" max="5639" width="10.85546875" style="269" customWidth="1"/>
    <col min="5640" max="5640" width="13.5703125" style="269" customWidth="1"/>
    <col min="5641" max="5888" width="11.42578125" style="269"/>
    <col min="5889" max="5889" width="12" style="269" customWidth="1"/>
    <col min="5890" max="5890" width="10" style="269" customWidth="1"/>
    <col min="5891" max="5891" width="17.5703125" style="269" customWidth="1"/>
    <col min="5892" max="5892" width="8.140625" style="269" customWidth="1"/>
    <col min="5893" max="5893" width="22" style="269" customWidth="1"/>
    <col min="5894" max="5894" width="10.5703125" style="269" customWidth="1"/>
    <col min="5895" max="5895" width="10.85546875" style="269" customWidth="1"/>
    <col min="5896" max="5896" width="13.5703125" style="269" customWidth="1"/>
    <col min="5897" max="6144" width="11.42578125" style="269"/>
    <col min="6145" max="6145" width="12" style="269" customWidth="1"/>
    <col min="6146" max="6146" width="10" style="269" customWidth="1"/>
    <col min="6147" max="6147" width="17.5703125" style="269" customWidth="1"/>
    <col min="6148" max="6148" width="8.140625" style="269" customWidth="1"/>
    <col min="6149" max="6149" width="22" style="269" customWidth="1"/>
    <col min="6150" max="6150" width="10.5703125" style="269" customWidth="1"/>
    <col min="6151" max="6151" width="10.85546875" style="269" customWidth="1"/>
    <col min="6152" max="6152" width="13.5703125" style="269" customWidth="1"/>
    <col min="6153" max="6400" width="11.42578125" style="269"/>
    <col min="6401" max="6401" width="12" style="269" customWidth="1"/>
    <col min="6402" max="6402" width="10" style="269" customWidth="1"/>
    <col min="6403" max="6403" width="17.5703125" style="269" customWidth="1"/>
    <col min="6404" max="6404" width="8.140625" style="269" customWidth="1"/>
    <col min="6405" max="6405" width="22" style="269" customWidth="1"/>
    <col min="6406" max="6406" width="10.5703125" style="269" customWidth="1"/>
    <col min="6407" max="6407" width="10.85546875" style="269" customWidth="1"/>
    <col min="6408" max="6408" width="13.5703125" style="269" customWidth="1"/>
    <col min="6409" max="6656" width="11.42578125" style="269"/>
    <col min="6657" max="6657" width="12" style="269" customWidth="1"/>
    <col min="6658" max="6658" width="10" style="269" customWidth="1"/>
    <col min="6659" max="6659" width="17.5703125" style="269" customWidth="1"/>
    <col min="6660" max="6660" width="8.140625" style="269" customWidth="1"/>
    <col min="6661" max="6661" width="22" style="269" customWidth="1"/>
    <col min="6662" max="6662" width="10.5703125" style="269" customWidth="1"/>
    <col min="6663" max="6663" width="10.85546875" style="269" customWidth="1"/>
    <col min="6664" max="6664" width="13.5703125" style="269" customWidth="1"/>
    <col min="6665" max="6912" width="11.42578125" style="269"/>
    <col min="6913" max="6913" width="12" style="269" customWidth="1"/>
    <col min="6914" max="6914" width="10" style="269" customWidth="1"/>
    <col min="6915" max="6915" width="17.5703125" style="269" customWidth="1"/>
    <col min="6916" max="6916" width="8.140625" style="269" customWidth="1"/>
    <col min="6917" max="6917" width="22" style="269" customWidth="1"/>
    <col min="6918" max="6918" width="10.5703125" style="269" customWidth="1"/>
    <col min="6919" max="6919" width="10.85546875" style="269" customWidth="1"/>
    <col min="6920" max="6920" width="13.5703125" style="269" customWidth="1"/>
    <col min="6921" max="7168" width="11.42578125" style="269"/>
    <col min="7169" max="7169" width="12" style="269" customWidth="1"/>
    <col min="7170" max="7170" width="10" style="269" customWidth="1"/>
    <col min="7171" max="7171" width="17.5703125" style="269" customWidth="1"/>
    <col min="7172" max="7172" width="8.140625" style="269" customWidth="1"/>
    <col min="7173" max="7173" width="22" style="269" customWidth="1"/>
    <col min="7174" max="7174" width="10.5703125" style="269" customWidth="1"/>
    <col min="7175" max="7175" width="10.85546875" style="269" customWidth="1"/>
    <col min="7176" max="7176" width="13.5703125" style="269" customWidth="1"/>
    <col min="7177" max="7424" width="11.42578125" style="269"/>
    <col min="7425" max="7425" width="12" style="269" customWidth="1"/>
    <col min="7426" max="7426" width="10" style="269" customWidth="1"/>
    <col min="7427" max="7427" width="17.5703125" style="269" customWidth="1"/>
    <col min="7428" max="7428" width="8.140625" style="269" customWidth="1"/>
    <col min="7429" max="7429" width="22" style="269" customWidth="1"/>
    <col min="7430" max="7430" width="10.5703125" style="269" customWidth="1"/>
    <col min="7431" max="7431" width="10.85546875" style="269" customWidth="1"/>
    <col min="7432" max="7432" width="13.5703125" style="269" customWidth="1"/>
    <col min="7433" max="7680" width="11.42578125" style="269"/>
    <col min="7681" max="7681" width="12" style="269" customWidth="1"/>
    <col min="7682" max="7682" width="10" style="269" customWidth="1"/>
    <col min="7683" max="7683" width="17.5703125" style="269" customWidth="1"/>
    <col min="7684" max="7684" width="8.140625" style="269" customWidth="1"/>
    <col min="7685" max="7685" width="22" style="269" customWidth="1"/>
    <col min="7686" max="7686" width="10.5703125" style="269" customWidth="1"/>
    <col min="7687" max="7687" width="10.85546875" style="269" customWidth="1"/>
    <col min="7688" max="7688" width="13.5703125" style="269" customWidth="1"/>
    <col min="7689" max="7936" width="11.42578125" style="269"/>
    <col min="7937" max="7937" width="12" style="269" customWidth="1"/>
    <col min="7938" max="7938" width="10" style="269" customWidth="1"/>
    <col min="7939" max="7939" width="17.5703125" style="269" customWidth="1"/>
    <col min="7940" max="7940" width="8.140625" style="269" customWidth="1"/>
    <col min="7941" max="7941" width="22" style="269" customWidth="1"/>
    <col min="7942" max="7942" width="10.5703125" style="269" customWidth="1"/>
    <col min="7943" max="7943" width="10.85546875" style="269" customWidth="1"/>
    <col min="7944" max="7944" width="13.5703125" style="269" customWidth="1"/>
    <col min="7945" max="8192" width="11.42578125" style="269"/>
    <col min="8193" max="8193" width="12" style="269" customWidth="1"/>
    <col min="8194" max="8194" width="10" style="269" customWidth="1"/>
    <col min="8195" max="8195" width="17.5703125" style="269" customWidth="1"/>
    <col min="8196" max="8196" width="8.140625" style="269" customWidth="1"/>
    <col min="8197" max="8197" width="22" style="269" customWidth="1"/>
    <col min="8198" max="8198" width="10.5703125" style="269" customWidth="1"/>
    <col min="8199" max="8199" width="10.85546875" style="269" customWidth="1"/>
    <col min="8200" max="8200" width="13.5703125" style="269" customWidth="1"/>
    <col min="8201" max="8448" width="11.42578125" style="269"/>
    <col min="8449" max="8449" width="12" style="269" customWidth="1"/>
    <col min="8450" max="8450" width="10" style="269" customWidth="1"/>
    <col min="8451" max="8451" width="17.5703125" style="269" customWidth="1"/>
    <col min="8452" max="8452" width="8.140625" style="269" customWidth="1"/>
    <col min="8453" max="8453" width="22" style="269" customWidth="1"/>
    <col min="8454" max="8454" width="10.5703125" style="269" customWidth="1"/>
    <col min="8455" max="8455" width="10.85546875" style="269" customWidth="1"/>
    <col min="8456" max="8456" width="13.5703125" style="269" customWidth="1"/>
    <col min="8457" max="8704" width="11.42578125" style="269"/>
    <col min="8705" max="8705" width="12" style="269" customWidth="1"/>
    <col min="8706" max="8706" width="10" style="269" customWidth="1"/>
    <col min="8707" max="8707" width="17.5703125" style="269" customWidth="1"/>
    <col min="8708" max="8708" width="8.140625" style="269" customWidth="1"/>
    <col min="8709" max="8709" width="22" style="269" customWidth="1"/>
    <col min="8710" max="8710" width="10.5703125" style="269" customWidth="1"/>
    <col min="8711" max="8711" width="10.85546875" style="269" customWidth="1"/>
    <col min="8712" max="8712" width="13.5703125" style="269" customWidth="1"/>
    <col min="8713" max="8960" width="11.42578125" style="269"/>
    <col min="8961" max="8961" width="12" style="269" customWidth="1"/>
    <col min="8962" max="8962" width="10" style="269" customWidth="1"/>
    <col min="8963" max="8963" width="17.5703125" style="269" customWidth="1"/>
    <col min="8964" max="8964" width="8.140625" style="269" customWidth="1"/>
    <col min="8965" max="8965" width="22" style="269" customWidth="1"/>
    <col min="8966" max="8966" width="10.5703125" style="269" customWidth="1"/>
    <col min="8967" max="8967" width="10.85546875" style="269" customWidth="1"/>
    <col min="8968" max="8968" width="13.5703125" style="269" customWidth="1"/>
    <col min="8969" max="9216" width="11.42578125" style="269"/>
    <col min="9217" max="9217" width="12" style="269" customWidth="1"/>
    <col min="9218" max="9218" width="10" style="269" customWidth="1"/>
    <col min="9219" max="9219" width="17.5703125" style="269" customWidth="1"/>
    <col min="9220" max="9220" width="8.140625" style="269" customWidth="1"/>
    <col min="9221" max="9221" width="22" style="269" customWidth="1"/>
    <col min="9222" max="9222" width="10.5703125" style="269" customWidth="1"/>
    <col min="9223" max="9223" width="10.85546875" style="269" customWidth="1"/>
    <col min="9224" max="9224" width="13.5703125" style="269" customWidth="1"/>
    <col min="9225" max="9472" width="11.42578125" style="269"/>
    <col min="9473" max="9473" width="12" style="269" customWidth="1"/>
    <col min="9474" max="9474" width="10" style="269" customWidth="1"/>
    <col min="9475" max="9475" width="17.5703125" style="269" customWidth="1"/>
    <col min="9476" max="9476" width="8.140625" style="269" customWidth="1"/>
    <col min="9477" max="9477" width="22" style="269" customWidth="1"/>
    <col min="9478" max="9478" width="10.5703125" style="269" customWidth="1"/>
    <col min="9479" max="9479" width="10.85546875" style="269" customWidth="1"/>
    <col min="9480" max="9480" width="13.5703125" style="269" customWidth="1"/>
    <col min="9481" max="9728" width="11.42578125" style="269"/>
    <col min="9729" max="9729" width="12" style="269" customWidth="1"/>
    <col min="9730" max="9730" width="10" style="269" customWidth="1"/>
    <col min="9731" max="9731" width="17.5703125" style="269" customWidth="1"/>
    <col min="9732" max="9732" width="8.140625" style="269" customWidth="1"/>
    <col min="9733" max="9733" width="22" style="269" customWidth="1"/>
    <col min="9734" max="9734" width="10.5703125" style="269" customWidth="1"/>
    <col min="9735" max="9735" width="10.85546875" style="269" customWidth="1"/>
    <col min="9736" max="9736" width="13.5703125" style="269" customWidth="1"/>
    <col min="9737" max="9984" width="11.42578125" style="269"/>
    <col min="9985" max="9985" width="12" style="269" customWidth="1"/>
    <col min="9986" max="9986" width="10" style="269" customWidth="1"/>
    <col min="9987" max="9987" width="17.5703125" style="269" customWidth="1"/>
    <col min="9988" max="9988" width="8.140625" style="269" customWidth="1"/>
    <col min="9989" max="9989" width="22" style="269" customWidth="1"/>
    <col min="9990" max="9990" width="10.5703125" style="269" customWidth="1"/>
    <col min="9991" max="9991" width="10.85546875" style="269" customWidth="1"/>
    <col min="9992" max="9992" width="13.5703125" style="269" customWidth="1"/>
    <col min="9993" max="10240" width="11.42578125" style="269"/>
    <col min="10241" max="10241" width="12" style="269" customWidth="1"/>
    <col min="10242" max="10242" width="10" style="269" customWidth="1"/>
    <col min="10243" max="10243" width="17.5703125" style="269" customWidth="1"/>
    <col min="10244" max="10244" width="8.140625" style="269" customWidth="1"/>
    <col min="10245" max="10245" width="22" style="269" customWidth="1"/>
    <col min="10246" max="10246" width="10.5703125" style="269" customWidth="1"/>
    <col min="10247" max="10247" width="10.85546875" style="269" customWidth="1"/>
    <col min="10248" max="10248" width="13.5703125" style="269" customWidth="1"/>
    <col min="10249" max="10496" width="11.42578125" style="269"/>
    <col min="10497" max="10497" width="12" style="269" customWidth="1"/>
    <col min="10498" max="10498" width="10" style="269" customWidth="1"/>
    <col min="10499" max="10499" width="17.5703125" style="269" customWidth="1"/>
    <col min="10500" max="10500" width="8.140625" style="269" customWidth="1"/>
    <col min="10501" max="10501" width="22" style="269" customWidth="1"/>
    <col min="10502" max="10502" width="10.5703125" style="269" customWidth="1"/>
    <col min="10503" max="10503" width="10.85546875" style="269" customWidth="1"/>
    <col min="10504" max="10504" width="13.5703125" style="269" customWidth="1"/>
    <col min="10505" max="10752" width="11.42578125" style="269"/>
    <col min="10753" max="10753" width="12" style="269" customWidth="1"/>
    <col min="10754" max="10754" width="10" style="269" customWidth="1"/>
    <col min="10755" max="10755" width="17.5703125" style="269" customWidth="1"/>
    <col min="10756" max="10756" width="8.140625" style="269" customWidth="1"/>
    <col min="10757" max="10757" width="22" style="269" customWidth="1"/>
    <col min="10758" max="10758" width="10.5703125" style="269" customWidth="1"/>
    <col min="10759" max="10759" width="10.85546875" style="269" customWidth="1"/>
    <col min="10760" max="10760" width="13.5703125" style="269" customWidth="1"/>
    <col min="10761" max="11008" width="11.42578125" style="269"/>
    <col min="11009" max="11009" width="12" style="269" customWidth="1"/>
    <col min="11010" max="11010" width="10" style="269" customWidth="1"/>
    <col min="11011" max="11011" width="17.5703125" style="269" customWidth="1"/>
    <col min="11012" max="11012" width="8.140625" style="269" customWidth="1"/>
    <col min="11013" max="11013" width="22" style="269" customWidth="1"/>
    <col min="11014" max="11014" width="10.5703125" style="269" customWidth="1"/>
    <col min="11015" max="11015" width="10.85546875" style="269" customWidth="1"/>
    <col min="11016" max="11016" width="13.5703125" style="269" customWidth="1"/>
    <col min="11017" max="11264" width="11.42578125" style="269"/>
    <col min="11265" max="11265" width="12" style="269" customWidth="1"/>
    <col min="11266" max="11266" width="10" style="269" customWidth="1"/>
    <col min="11267" max="11267" width="17.5703125" style="269" customWidth="1"/>
    <col min="11268" max="11268" width="8.140625" style="269" customWidth="1"/>
    <col min="11269" max="11269" width="22" style="269" customWidth="1"/>
    <col min="11270" max="11270" width="10.5703125" style="269" customWidth="1"/>
    <col min="11271" max="11271" width="10.85546875" style="269" customWidth="1"/>
    <col min="11272" max="11272" width="13.5703125" style="269" customWidth="1"/>
    <col min="11273" max="11520" width="11.42578125" style="269"/>
    <col min="11521" max="11521" width="12" style="269" customWidth="1"/>
    <col min="11522" max="11522" width="10" style="269" customWidth="1"/>
    <col min="11523" max="11523" width="17.5703125" style="269" customWidth="1"/>
    <col min="11524" max="11524" width="8.140625" style="269" customWidth="1"/>
    <col min="11525" max="11525" width="22" style="269" customWidth="1"/>
    <col min="11526" max="11526" width="10.5703125" style="269" customWidth="1"/>
    <col min="11527" max="11527" width="10.85546875" style="269" customWidth="1"/>
    <col min="11528" max="11528" width="13.5703125" style="269" customWidth="1"/>
    <col min="11529" max="11776" width="11.42578125" style="269"/>
    <col min="11777" max="11777" width="12" style="269" customWidth="1"/>
    <col min="11778" max="11778" width="10" style="269" customWidth="1"/>
    <col min="11779" max="11779" width="17.5703125" style="269" customWidth="1"/>
    <col min="11780" max="11780" width="8.140625" style="269" customWidth="1"/>
    <col min="11781" max="11781" width="22" style="269" customWidth="1"/>
    <col min="11782" max="11782" width="10.5703125" style="269" customWidth="1"/>
    <col min="11783" max="11783" width="10.85546875" style="269" customWidth="1"/>
    <col min="11784" max="11784" width="13.5703125" style="269" customWidth="1"/>
    <col min="11785" max="12032" width="11.42578125" style="269"/>
    <col min="12033" max="12033" width="12" style="269" customWidth="1"/>
    <col min="12034" max="12034" width="10" style="269" customWidth="1"/>
    <col min="12035" max="12035" width="17.5703125" style="269" customWidth="1"/>
    <col min="12036" max="12036" width="8.140625" style="269" customWidth="1"/>
    <col min="12037" max="12037" width="22" style="269" customWidth="1"/>
    <col min="12038" max="12038" width="10.5703125" style="269" customWidth="1"/>
    <col min="12039" max="12039" width="10.85546875" style="269" customWidth="1"/>
    <col min="12040" max="12040" width="13.5703125" style="269" customWidth="1"/>
    <col min="12041" max="12288" width="11.42578125" style="269"/>
    <col min="12289" max="12289" width="12" style="269" customWidth="1"/>
    <col min="12290" max="12290" width="10" style="269" customWidth="1"/>
    <col min="12291" max="12291" width="17.5703125" style="269" customWidth="1"/>
    <col min="12292" max="12292" width="8.140625" style="269" customWidth="1"/>
    <col min="12293" max="12293" width="22" style="269" customWidth="1"/>
    <col min="12294" max="12294" width="10.5703125" style="269" customWidth="1"/>
    <col min="12295" max="12295" width="10.85546875" style="269" customWidth="1"/>
    <col min="12296" max="12296" width="13.5703125" style="269" customWidth="1"/>
    <col min="12297" max="12544" width="11.42578125" style="269"/>
    <col min="12545" max="12545" width="12" style="269" customWidth="1"/>
    <col min="12546" max="12546" width="10" style="269" customWidth="1"/>
    <col min="12547" max="12547" width="17.5703125" style="269" customWidth="1"/>
    <col min="12548" max="12548" width="8.140625" style="269" customWidth="1"/>
    <col min="12549" max="12549" width="22" style="269" customWidth="1"/>
    <col min="12550" max="12550" width="10.5703125" style="269" customWidth="1"/>
    <col min="12551" max="12551" width="10.85546875" style="269" customWidth="1"/>
    <col min="12552" max="12552" width="13.5703125" style="269" customWidth="1"/>
    <col min="12553" max="12800" width="11.42578125" style="269"/>
    <col min="12801" max="12801" width="12" style="269" customWidth="1"/>
    <col min="12802" max="12802" width="10" style="269" customWidth="1"/>
    <col min="12803" max="12803" width="17.5703125" style="269" customWidth="1"/>
    <col min="12804" max="12804" width="8.140625" style="269" customWidth="1"/>
    <col min="12805" max="12805" width="22" style="269" customWidth="1"/>
    <col min="12806" max="12806" width="10.5703125" style="269" customWidth="1"/>
    <col min="12807" max="12807" width="10.85546875" style="269" customWidth="1"/>
    <col min="12808" max="12808" width="13.5703125" style="269" customWidth="1"/>
    <col min="12809" max="13056" width="11.42578125" style="269"/>
    <col min="13057" max="13057" width="12" style="269" customWidth="1"/>
    <col min="13058" max="13058" width="10" style="269" customWidth="1"/>
    <col min="13059" max="13059" width="17.5703125" style="269" customWidth="1"/>
    <col min="13060" max="13060" width="8.140625" style="269" customWidth="1"/>
    <col min="13061" max="13061" width="22" style="269" customWidth="1"/>
    <col min="13062" max="13062" width="10.5703125" style="269" customWidth="1"/>
    <col min="13063" max="13063" width="10.85546875" style="269" customWidth="1"/>
    <col min="13064" max="13064" width="13.5703125" style="269" customWidth="1"/>
    <col min="13065" max="13312" width="11.42578125" style="269"/>
    <col min="13313" max="13313" width="12" style="269" customWidth="1"/>
    <col min="13314" max="13314" width="10" style="269" customWidth="1"/>
    <col min="13315" max="13315" width="17.5703125" style="269" customWidth="1"/>
    <col min="13316" max="13316" width="8.140625" style="269" customWidth="1"/>
    <col min="13317" max="13317" width="22" style="269" customWidth="1"/>
    <col min="13318" max="13318" width="10.5703125" style="269" customWidth="1"/>
    <col min="13319" max="13319" width="10.85546875" style="269" customWidth="1"/>
    <col min="13320" max="13320" width="13.5703125" style="269" customWidth="1"/>
    <col min="13321" max="13568" width="11.42578125" style="269"/>
    <col min="13569" max="13569" width="12" style="269" customWidth="1"/>
    <col min="13570" max="13570" width="10" style="269" customWidth="1"/>
    <col min="13571" max="13571" width="17.5703125" style="269" customWidth="1"/>
    <col min="13572" max="13572" width="8.140625" style="269" customWidth="1"/>
    <col min="13573" max="13573" width="22" style="269" customWidth="1"/>
    <col min="13574" max="13574" width="10.5703125" style="269" customWidth="1"/>
    <col min="13575" max="13575" width="10.85546875" style="269" customWidth="1"/>
    <col min="13576" max="13576" width="13.5703125" style="269" customWidth="1"/>
    <col min="13577" max="13824" width="11.42578125" style="269"/>
    <col min="13825" max="13825" width="12" style="269" customWidth="1"/>
    <col min="13826" max="13826" width="10" style="269" customWidth="1"/>
    <col min="13827" max="13827" width="17.5703125" style="269" customWidth="1"/>
    <col min="13828" max="13828" width="8.140625" style="269" customWidth="1"/>
    <col min="13829" max="13829" width="22" style="269" customWidth="1"/>
    <col min="13830" max="13830" width="10.5703125" style="269" customWidth="1"/>
    <col min="13831" max="13831" width="10.85546875" style="269" customWidth="1"/>
    <col min="13832" max="13832" width="13.5703125" style="269" customWidth="1"/>
    <col min="13833" max="14080" width="11.42578125" style="269"/>
    <col min="14081" max="14081" width="12" style="269" customWidth="1"/>
    <col min="14082" max="14082" width="10" style="269" customWidth="1"/>
    <col min="14083" max="14083" width="17.5703125" style="269" customWidth="1"/>
    <col min="14084" max="14084" width="8.140625" style="269" customWidth="1"/>
    <col min="14085" max="14085" width="22" style="269" customWidth="1"/>
    <col min="14086" max="14086" width="10.5703125" style="269" customWidth="1"/>
    <col min="14087" max="14087" width="10.85546875" style="269" customWidth="1"/>
    <col min="14088" max="14088" width="13.5703125" style="269" customWidth="1"/>
    <col min="14089" max="14336" width="11.42578125" style="269"/>
    <col min="14337" max="14337" width="12" style="269" customWidth="1"/>
    <col min="14338" max="14338" width="10" style="269" customWidth="1"/>
    <col min="14339" max="14339" width="17.5703125" style="269" customWidth="1"/>
    <col min="14340" max="14340" width="8.140625" style="269" customWidth="1"/>
    <col min="14341" max="14341" width="22" style="269" customWidth="1"/>
    <col min="14342" max="14342" width="10.5703125" style="269" customWidth="1"/>
    <col min="14343" max="14343" width="10.85546875" style="269" customWidth="1"/>
    <col min="14344" max="14344" width="13.5703125" style="269" customWidth="1"/>
    <col min="14345" max="14592" width="11.42578125" style="269"/>
    <col min="14593" max="14593" width="12" style="269" customWidth="1"/>
    <col min="14594" max="14594" width="10" style="269" customWidth="1"/>
    <col min="14595" max="14595" width="17.5703125" style="269" customWidth="1"/>
    <col min="14596" max="14596" width="8.140625" style="269" customWidth="1"/>
    <col min="14597" max="14597" width="22" style="269" customWidth="1"/>
    <col min="14598" max="14598" width="10.5703125" style="269" customWidth="1"/>
    <col min="14599" max="14599" width="10.85546875" style="269" customWidth="1"/>
    <col min="14600" max="14600" width="13.5703125" style="269" customWidth="1"/>
    <col min="14601" max="14848" width="11.42578125" style="269"/>
    <col min="14849" max="14849" width="12" style="269" customWidth="1"/>
    <col min="14850" max="14850" width="10" style="269" customWidth="1"/>
    <col min="14851" max="14851" width="17.5703125" style="269" customWidth="1"/>
    <col min="14852" max="14852" width="8.140625" style="269" customWidth="1"/>
    <col min="14853" max="14853" width="22" style="269" customWidth="1"/>
    <col min="14854" max="14854" width="10.5703125" style="269" customWidth="1"/>
    <col min="14855" max="14855" width="10.85546875" style="269" customWidth="1"/>
    <col min="14856" max="14856" width="13.5703125" style="269" customWidth="1"/>
    <col min="14857" max="15104" width="11.42578125" style="269"/>
    <col min="15105" max="15105" width="12" style="269" customWidth="1"/>
    <col min="15106" max="15106" width="10" style="269" customWidth="1"/>
    <col min="15107" max="15107" width="17.5703125" style="269" customWidth="1"/>
    <col min="15108" max="15108" width="8.140625" style="269" customWidth="1"/>
    <col min="15109" max="15109" width="22" style="269" customWidth="1"/>
    <col min="15110" max="15110" width="10.5703125" style="269" customWidth="1"/>
    <col min="15111" max="15111" width="10.85546875" style="269" customWidth="1"/>
    <col min="15112" max="15112" width="13.5703125" style="269" customWidth="1"/>
    <col min="15113" max="15360" width="11.42578125" style="269"/>
    <col min="15361" max="15361" width="12" style="269" customWidth="1"/>
    <col min="15362" max="15362" width="10" style="269" customWidth="1"/>
    <col min="15363" max="15363" width="17.5703125" style="269" customWidth="1"/>
    <col min="15364" max="15364" width="8.140625" style="269" customWidth="1"/>
    <col min="15365" max="15365" width="22" style="269" customWidth="1"/>
    <col min="15366" max="15366" width="10.5703125" style="269" customWidth="1"/>
    <col min="15367" max="15367" width="10.85546875" style="269" customWidth="1"/>
    <col min="15368" max="15368" width="13.5703125" style="269" customWidth="1"/>
    <col min="15369" max="15616" width="11.42578125" style="269"/>
    <col min="15617" max="15617" width="12" style="269" customWidth="1"/>
    <col min="15618" max="15618" width="10" style="269" customWidth="1"/>
    <col min="15619" max="15619" width="17.5703125" style="269" customWidth="1"/>
    <col min="15620" max="15620" width="8.140625" style="269" customWidth="1"/>
    <col min="15621" max="15621" width="22" style="269" customWidth="1"/>
    <col min="15622" max="15622" width="10.5703125" style="269" customWidth="1"/>
    <col min="15623" max="15623" width="10.85546875" style="269" customWidth="1"/>
    <col min="15624" max="15624" width="13.5703125" style="269" customWidth="1"/>
    <col min="15625" max="15872" width="11.42578125" style="269"/>
    <col min="15873" max="15873" width="12" style="269" customWidth="1"/>
    <col min="15874" max="15874" width="10" style="269" customWidth="1"/>
    <col min="15875" max="15875" width="17.5703125" style="269" customWidth="1"/>
    <col min="15876" max="15876" width="8.140625" style="269" customWidth="1"/>
    <col min="15877" max="15877" width="22" style="269" customWidth="1"/>
    <col min="15878" max="15878" width="10.5703125" style="269" customWidth="1"/>
    <col min="15879" max="15879" width="10.85546875" style="269" customWidth="1"/>
    <col min="15880" max="15880" width="13.5703125" style="269" customWidth="1"/>
    <col min="15881" max="16128" width="11.42578125" style="269"/>
    <col min="16129" max="16129" width="12" style="269" customWidth="1"/>
    <col min="16130" max="16130" width="10" style="269" customWidth="1"/>
    <col min="16131" max="16131" width="17.5703125" style="269" customWidth="1"/>
    <col min="16132" max="16132" width="8.140625" style="269" customWidth="1"/>
    <col min="16133" max="16133" width="22" style="269" customWidth="1"/>
    <col min="16134" max="16134" width="10.5703125" style="269" customWidth="1"/>
    <col min="16135" max="16135" width="10.85546875" style="269" customWidth="1"/>
    <col min="16136" max="16136" width="13.5703125" style="269" customWidth="1"/>
    <col min="16137" max="16384" width="11.42578125" style="269"/>
  </cols>
  <sheetData>
    <row r="1" spans="1:14" ht="15" customHeight="1">
      <c r="A1" s="801" t="s">
        <v>275</v>
      </c>
      <c r="B1" s="801"/>
      <c r="C1" s="801"/>
      <c r="D1" s="801"/>
      <c r="E1" s="801"/>
      <c r="F1" s="801"/>
      <c r="G1" s="801"/>
      <c r="H1" s="801"/>
    </row>
    <row r="2" spans="1:14" ht="6" customHeight="1">
      <c r="A2" s="270"/>
      <c r="B2" s="270"/>
      <c r="C2" s="270"/>
      <c r="D2" s="270"/>
      <c r="E2" s="270"/>
      <c r="F2" s="270"/>
      <c r="G2" s="270"/>
      <c r="H2" s="270"/>
    </row>
    <row r="3" spans="1:14" ht="20.25" customHeight="1">
      <c r="A3" s="271" t="s">
        <v>28</v>
      </c>
      <c r="B3" s="802"/>
      <c r="C3" s="803"/>
      <c r="D3" s="804"/>
      <c r="E3" s="272" t="s">
        <v>256</v>
      </c>
      <c r="F3" s="315"/>
      <c r="G3" s="272" t="s">
        <v>317</v>
      </c>
      <c r="H3" s="317"/>
    </row>
    <row r="4" spans="1:14" ht="6" customHeight="1">
      <c r="A4" s="273"/>
      <c r="B4" s="274"/>
      <c r="C4" s="274"/>
      <c r="D4" s="274"/>
      <c r="E4" s="274"/>
      <c r="F4" s="275"/>
      <c r="G4" s="274"/>
      <c r="H4" s="274"/>
    </row>
    <row r="5" spans="1:14" ht="20.25" customHeight="1">
      <c r="A5" s="276" t="s">
        <v>276</v>
      </c>
      <c r="B5" s="805"/>
      <c r="C5" s="806"/>
      <c r="D5" s="807"/>
      <c r="E5" s="272" t="s">
        <v>277</v>
      </c>
      <c r="F5" s="316"/>
      <c r="G5" s="808" t="s">
        <v>278</v>
      </c>
      <c r="H5" s="317"/>
    </row>
    <row r="6" spans="1:14" ht="6" customHeight="1">
      <c r="A6" s="277"/>
      <c r="B6" s="277"/>
      <c r="C6" s="278"/>
      <c r="D6" s="278"/>
      <c r="G6" s="809"/>
    </row>
    <row r="7" spans="1:14" ht="12.75" customHeight="1">
      <c r="A7" s="810" t="s">
        <v>319</v>
      </c>
      <c r="B7" s="811"/>
      <c r="C7" s="811"/>
      <c r="D7" s="811"/>
      <c r="E7" s="811"/>
      <c r="F7" s="811"/>
      <c r="G7" s="811"/>
      <c r="H7" s="812"/>
      <c r="I7" s="789" t="s">
        <v>279</v>
      </c>
    </row>
    <row r="8" spans="1:14" ht="12" customHeight="1">
      <c r="A8" s="730"/>
      <c r="B8" s="731"/>
      <c r="C8" s="731"/>
      <c r="D8" s="731"/>
      <c r="E8" s="731"/>
      <c r="F8" s="731"/>
      <c r="G8" s="731"/>
      <c r="H8" s="732"/>
      <c r="I8" s="790"/>
    </row>
    <row r="9" spans="1:14" ht="12" customHeight="1">
      <c r="A9" s="733"/>
      <c r="B9" s="734"/>
      <c r="C9" s="734"/>
      <c r="D9" s="734"/>
      <c r="E9" s="734"/>
      <c r="F9" s="734"/>
      <c r="G9" s="734"/>
      <c r="H9" s="735"/>
      <c r="I9" s="790"/>
    </row>
    <row r="10" spans="1:14" ht="12" customHeight="1">
      <c r="A10" s="736"/>
      <c r="B10" s="737"/>
      <c r="C10" s="737"/>
      <c r="D10" s="737"/>
      <c r="E10" s="737"/>
      <c r="F10" s="737"/>
      <c r="G10" s="737"/>
      <c r="H10" s="738"/>
      <c r="I10" s="790"/>
    </row>
    <row r="11" spans="1:14" ht="12.75" customHeight="1">
      <c r="A11" s="795" t="s">
        <v>280</v>
      </c>
      <c r="B11" s="796"/>
      <c r="C11" s="796"/>
      <c r="D11" s="796"/>
      <c r="E11" s="796"/>
      <c r="F11" s="796"/>
      <c r="G11" s="796"/>
      <c r="H11" s="797"/>
      <c r="I11" s="790"/>
      <c r="K11" s="279"/>
      <c r="L11" s="279"/>
      <c r="M11" s="279"/>
      <c r="N11" s="279"/>
    </row>
    <row r="12" spans="1:14" ht="12.75" customHeight="1">
      <c r="A12" s="730"/>
      <c r="B12" s="813"/>
      <c r="C12" s="813"/>
      <c r="D12" s="813"/>
      <c r="E12" s="813"/>
      <c r="F12" s="813"/>
      <c r="G12" s="813"/>
      <c r="H12" s="814"/>
      <c r="I12" s="790"/>
      <c r="K12" s="279"/>
      <c r="L12" s="279"/>
      <c r="M12" s="279"/>
      <c r="N12" s="279"/>
    </row>
    <row r="13" spans="1:14" ht="12.75" customHeight="1">
      <c r="A13" s="815"/>
      <c r="B13" s="816"/>
      <c r="C13" s="816"/>
      <c r="D13" s="816"/>
      <c r="E13" s="816"/>
      <c r="F13" s="816"/>
      <c r="G13" s="816"/>
      <c r="H13" s="817"/>
      <c r="I13" s="790"/>
      <c r="K13" s="279"/>
      <c r="L13" s="279"/>
      <c r="M13" s="279"/>
      <c r="N13" s="279"/>
    </row>
    <row r="14" spans="1:14" ht="12.75" customHeight="1">
      <c r="A14" s="815"/>
      <c r="B14" s="816"/>
      <c r="C14" s="816"/>
      <c r="D14" s="816"/>
      <c r="E14" s="816"/>
      <c r="F14" s="816"/>
      <c r="G14" s="816"/>
      <c r="H14" s="817"/>
      <c r="I14" s="790"/>
      <c r="K14" s="279"/>
      <c r="L14" s="279"/>
      <c r="M14" s="279"/>
      <c r="N14" s="279"/>
    </row>
    <row r="15" spans="1:14" ht="12.75" customHeight="1">
      <c r="A15" s="818"/>
      <c r="B15" s="819"/>
      <c r="C15" s="819"/>
      <c r="D15" s="819"/>
      <c r="E15" s="819"/>
      <c r="F15" s="819"/>
      <c r="G15" s="819"/>
      <c r="H15" s="820"/>
      <c r="I15" s="790"/>
      <c r="K15" s="279"/>
      <c r="L15" s="279"/>
      <c r="M15" s="279"/>
      <c r="N15" s="279"/>
    </row>
    <row r="16" spans="1:14" ht="12" customHeight="1">
      <c r="A16" s="795" t="s">
        <v>281</v>
      </c>
      <c r="B16" s="796"/>
      <c r="C16" s="796"/>
      <c r="D16" s="796"/>
      <c r="E16" s="796"/>
      <c r="F16" s="796"/>
      <c r="G16" s="796"/>
      <c r="H16" s="797"/>
      <c r="I16" s="790"/>
    </row>
    <row r="17" spans="1:9" ht="12.75" customHeight="1">
      <c r="A17" s="730"/>
      <c r="B17" s="813"/>
      <c r="C17" s="813"/>
      <c r="D17" s="813"/>
      <c r="E17" s="813"/>
      <c r="F17" s="813"/>
      <c r="G17" s="813"/>
      <c r="H17" s="814"/>
      <c r="I17" s="790"/>
    </row>
    <row r="18" spans="1:9" ht="12.75" customHeight="1">
      <c r="A18" s="815"/>
      <c r="B18" s="816"/>
      <c r="C18" s="816"/>
      <c r="D18" s="816"/>
      <c r="E18" s="816"/>
      <c r="F18" s="816"/>
      <c r="G18" s="816"/>
      <c r="H18" s="817"/>
      <c r="I18" s="790"/>
    </row>
    <row r="19" spans="1:9" ht="12.75" customHeight="1">
      <c r="A19" s="815"/>
      <c r="B19" s="816"/>
      <c r="C19" s="816"/>
      <c r="D19" s="816"/>
      <c r="E19" s="816"/>
      <c r="F19" s="816"/>
      <c r="G19" s="816"/>
      <c r="H19" s="817"/>
      <c r="I19" s="790"/>
    </row>
    <row r="20" spans="1:9">
      <c r="A20" s="818"/>
      <c r="B20" s="819"/>
      <c r="C20" s="819"/>
      <c r="D20" s="819"/>
      <c r="E20" s="819"/>
      <c r="F20" s="819"/>
      <c r="G20" s="819"/>
      <c r="H20" s="820"/>
      <c r="I20" s="790"/>
    </row>
    <row r="21" spans="1:9" ht="12.75" customHeight="1">
      <c r="A21" s="742" t="s">
        <v>282</v>
      </c>
      <c r="B21" s="744"/>
      <c r="C21" s="744"/>
      <c r="D21" s="744"/>
      <c r="E21" s="745"/>
      <c r="F21" s="742" t="s">
        <v>283</v>
      </c>
      <c r="G21" s="748"/>
      <c r="H21" s="749"/>
      <c r="I21" s="790"/>
    </row>
    <row r="22" spans="1:9" ht="12.75" customHeight="1">
      <c r="A22" s="743"/>
      <c r="B22" s="746"/>
      <c r="C22" s="746"/>
      <c r="D22" s="746"/>
      <c r="E22" s="747"/>
      <c r="F22" s="743"/>
      <c r="G22" s="750"/>
      <c r="H22" s="751"/>
      <c r="I22" s="791"/>
    </row>
    <row r="23" spans="1:9" ht="12.75" customHeight="1">
      <c r="A23" s="795" t="s">
        <v>284</v>
      </c>
      <c r="B23" s="796"/>
      <c r="C23" s="796"/>
      <c r="D23" s="796"/>
      <c r="E23" s="796"/>
      <c r="F23" s="796"/>
      <c r="G23" s="796"/>
      <c r="H23" s="797"/>
      <c r="I23" s="789" t="s">
        <v>285</v>
      </c>
    </row>
    <row r="24" spans="1:9" ht="12.75" customHeight="1">
      <c r="A24" s="280" t="s">
        <v>286</v>
      </c>
      <c r="B24" s="779"/>
      <c r="C24" s="780"/>
      <c r="D24" s="777" t="s">
        <v>287</v>
      </c>
      <c r="E24" s="749"/>
      <c r="F24" s="742" t="s">
        <v>288</v>
      </c>
      <c r="G24" s="793"/>
      <c r="H24" s="749"/>
      <c r="I24" s="790"/>
    </row>
    <row r="25" spans="1:9" ht="12.75" customHeight="1">
      <c r="A25" s="281"/>
      <c r="B25" s="781"/>
      <c r="C25" s="782"/>
      <c r="D25" s="792"/>
      <c r="E25" s="751"/>
      <c r="F25" s="743"/>
      <c r="G25" s="794"/>
      <c r="H25" s="751"/>
      <c r="I25" s="790"/>
    </row>
    <row r="26" spans="1:9" ht="12.75" customHeight="1">
      <c r="A26" s="739" t="s">
        <v>289</v>
      </c>
      <c r="B26" s="740"/>
      <c r="C26" s="740"/>
      <c r="D26" s="740"/>
      <c r="E26" s="740"/>
      <c r="F26" s="740"/>
      <c r="G26" s="740"/>
      <c r="H26" s="741"/>
      <c r="I26" s="790"/>
    </row>
    <row r="27" spans="1:9" ht="12.75" customHeight="1">
      <c r="A27" s="730"/>
      <c r="B27" s="731"/>
      <c r="C27" s="731"/>
      <c r="D27" s="731"/>
      <c r="E27" s="731"/>
      <c r="F27" s="731"/>
      <c r="G27" s="731"/>
      <c r="H27" s="732"/>
      <c r="I27" s="790"/>
    </row>
    <row r="28" spans="1:9" ht="12.75" customHeight="1">
      <c r="A28" s="733"/>
      <c r="B28" s="734"/>
      <c r="C28" s="734"/>
      <c r="D28" s="734"/>
      <c r="E28" s="734"/>
      <c r="F28" s="734"/>
      <c r="G28" s="734"/>
      <c r="H28" s="735"/>
      <c r="I28" s="790"/>
    </row>
    <row r="29" spans="1:9" ht="12.75" customHeight="1">
      <c r="A29" s="783" t="s">
        <v>290</v>
      </c>
      <c r="B29" s="731"/>
      <c r="C29" s="731"/>
      <c r="D29" s="731"/>
      <c r="E29" s="731"/>
      <c r="F29" s="731"/>
      <c r="G29" s="731"/>
      <c r="H29" s="732"/>
      <c r="I29" s="790"/>
    </row>
    <row r="30" spans="1:9" ht="12.75" customHeight="1">
      <c r="A30" s="784"/>
      <c r="B30" s="737"/>
      <c r="C30" s="737"/>
      <c r="D30" s="737"/>
      <c r="E30" s="737"/>
      <c r="F30" s="737"/>
      <c r="G30" s="737"/>
      <c r="H30" s="738"/>
      <c r="I30" s="790"/>
    </row>
    <row r="31" spans="1:9" ht="12.75" customHeight="1">
      <c r="A31" s="739" t="s">
        <v>291</v>
      </c>
      <c r="B31" s="740"/>
      <c r="C31" s="740"/>
      <c r="D31" s="740"/>
      <c r="E31" s="740"/>
      <c r="F31" s="740"/>
      <c r="G31" s="740"/>
      <c r="H31" s="741"/>
      <c r="I31" s="790"/>
    </row>
    <row r="32" spans="1:9" ht="12.75" customHeight="1" thickBot="1">
      <c r="A32" s="763" t="s">
        <v>292</v>
      </c>
      <c r="B32" s="764"/>
      <c r="C32" s="764"/>
      <c r="D32" s="764"/>
      <c r="E32" s="767"/>
      <c r="F32" s="763" t="s">
        <v>44</v>
      </c>
      <c r="G32" s="767"/>
      <c r="H32" s="282" t="s">
        <v>293</v>
      </c>
      <c r="I32" s="790"/>
    </row>
    <row r="33" spans="1:9" ht="12.75" customHeight="1">
      <c r="A33" s="798"/>
      <c r="B33" s="799"/>
      <c r="C33" s="799"/>
      <c r="D33" s="799"/>
      <c r="E33" s="800"/>
      <c r="F33" s="771"/>
      <c r="G33" s="772"/>
      <c r="H33" s="319"/>
      <c r="I33" s="790"/>
    </row>
    <row r="34" spans="1:9" ht="12.75" customHeight="1">
      <c r="A34" s="768"/>
      <c r="B34" s="769"/>
      <c r="C34" s="769"/>
      <c r="D34" s="769"/>
      <c r="E34" s="770"/>
      <c r="F34" s="771"/>
      <c r="G34" s="772"/>
      <c r="H34" s="319"/>
      <c r="I34" s="790"/>
    </row>
    <row r="35" spans="1:9" ht="12.75" customHeight="1">
      <c r="A35" s="768"/>
      <c r="B35" s="769"/>
      <c r="C35" s="769"/>
      <c r="D35" s="769"/>
      <c r="E35" s="770"/>
      <c r="F35" s="771"/>
      <c r="G35" s="772"/>
      <c r="H35" s="319"/>
      <c r="I35" s="790"/>
    </row>
    <row r="36" spans="1:9" ht="12.75" customHeight="1">
      <c r="A36" s="768"/>
      <c r="B36" s="769"/>
      <c r="C36" s="769"/>
      <c r="D36" s="769"/>
      <c r="E36" s="770"/>
      <c r="F36" s="771"/>
      <c r="G36" s="772"/>
      <c r="H36" s="318"/>
      <c r="I36" s="790"/>
    </row>
    <row r="37" spans="1:9" ht="12.75" customHeight="1">
      <c r="A37" s="768"/>
      <c r="B37" s="769"/>
      <c r="C37" s="769"/>
      <c r="D37" s="769"/>
      <c r="E37" s="770"/>
      <c r="F37" s="771"/>
      <c r="G37" s="772"/>
      <c r="H37" s="318"/>
      <c r="I37" s="790"/>
    </row>
    <row r="38" spans="1:9" ht="12.75" customHeight="1">
      <c r="A38" s="739" t="s">
        <v>294</v>
      </c>
      <c r="B38" s="740"/>
      <c r="C38" s="740"/>
      <c r="D38" s="740"/>
      <c r="E38" s="740"/>
      <c r="F38" s="740"/>
      <c r="G38" s="740"/>
      <c r="H38" s="741"/>
      <c r="I38" s="790"/>
    </row>
    <row r="39" spans="1:9" ht="12.75" customHeight="1">
      <c r="A39" s="777" t="s">
        <v>295</v>
      </c>
      <c r="B39" s="779"/>
      <c r="C39" s="779"/>
      <c r="D39" s="780"/>
      <c r="E39" s="783" t="s">
        <v>296</v>
      </c>
      <c r="F39" s="785"/>
      <c r="G39" s="785"/>
      <c r="H39" s="786"/>
      <c r="I39" s="790"/>
    </row>
    <row r="40" spans="1:9" ht="12.75" customHeight="1">
      <c r="A40" s="778"/>
      <c r="B40" s="781"/>
      <c r="C40" s="781"/>
      <c r="D40" s="782"/>
      <c r="E40" s="784"/>
      <c r="F40" s="787"/>
      <c r="G40" s="787"/>
      <c r="H40" s="788"/>
      <c r="I40" s="790"/>
    </row>
    <row r="41" spans="1:9" ht="12.75" customHeight="1">
      <c r="A41" s="774" t="s">
        <v>297</v>
      </c>
      <c r="B41" s="775"/>
      <c r="C41" s="775"/>
      <c r="D41" s="775"/>
      <c r="E41" s="775"/>
      <c r="F41" s="775"/>
      <c r="G41" s="775"/>
      <c r="H41" s="776"/>
      <c r="I41" s="790"/>
    </row>
    <row r="42" spans="1:9" ht="6" customHeight="1">
      <c r="A42" s="283"/>
      <c r="B42" s="284"/>
      <c r="C42" s="284"/>
      <c r="D42" s="284"/>
      <c r="E42" s="284"/>
      <c r="F42" s="284"/>
      <c r="G42" s="284"/>
      <c r="H42" s="285"/>
      <c r="I42" s="790"/>
    </row>
    <row r="43" spans="1:9" ht="12.75" customHeight="1">
      <c r="A43" s="773" t="s">
        <v>298</v>
      </c>
      <c r="B43" s="321"/>
      <c r="C43" s="321"/>
      <c r="D43" s="284"/>
      <c r="E43" s="284"/>
      <c r="F43" s="742" t="s">
        <v>299</v>
      </c>
      <c r="G43" s="759"/>
      <c r="H43" s="760"/>
      <c r="I43" s="790"/>
    </row>
    <row r="44" spans="1:9">
      <c r="A44" s="773"/>
      <c r="B44" s="321"/>
      <c r="C44" s="321"/>
      <c r="D44" s="284"/>
      <c r="E44" s="284"/>
      <c r="F44" s="743"/>
      <c r="G44" s="761"/>
      <c r="H44" s="762"/>
      <c r="I44" s="790"/>
    </row>
    <row r="45" spans="1:9" ht="6" customHeight="1">
      <c r="A45" s="283"/>
      <c r="B45" s="284"/>
      <c r="C45" s="284"/>
      <c r="D45" s="284"/>
      <c r="E45" s="284"/>
      <c r="F45" s="284"/>
      <c r="G45" s="284"/>
      <c r="H45" s="285"/>
      <c r="I45" s="790"/>
    </row>
    <row r="46" spans="1:9">
      <c r="A46" s="757" t="s">
        <v>300</v>
      </c>
      <c r="B46" s="758"/>
      <c r="C46" s="759"/>
      <c r="D46" s="760"/>
      <c r="E46" s="284"/>
      <c r="F46" s="280" t="s">
        <v>29</v>
      </c>
      <c r="G46" s="748"/>
      <c r="H46" s="749"/>
      <c r="I46" s="790"/>
    </row>
    <row r="47" spans="1:9">
      <c r="A47" s="281"/>
      <c r="B47" s="286"/>
      <c r="C47" s="761"/>
      <c r="D47" s="762"/>
      <c r="E47" s="284"/>
      <c r="F47" s="281"/>
      <c r="G47" s="750"/>
      <c r="H47" s="751"/>
      <c r="I47" s="790"/>
    </row>
    <row r="48" spans="1:9" ht="6" customHeight="1">
      <c r="A48" s="287"/>
      <c r="B48" s="284"/>
      <c r="C48" s="284"/>
      <c r="D48" s="284"/>
      <c r="E48" s="284"/>
      <c r="F48" s="284"/>
      <c r="G48" s="284"/>
      <c r="H48" s="288"/>
      <c r="I48" s="790"/>
    </row>
    <row r="49" spans="1:9" ht="12.75" customHeight="1" thickBot="1">
      <c r="A49" s="763" t="s">
        <v>301</v>
      </c>
      <c r="B49" s="764"/>
      <c r="C49" s="765"/>
      <c r="D49" s="766"/>
      <c r="E49" s="282" t="s">
        <v>302</v>
      </c>
      <c r="F49" s="763" t="s">
        <v>303</v>
      </c>
      <c r="G49" s="767"/>
      <c r="H49" s="282" t="s">
        <v>304</v>
      </c>
      <c r="I49" s="790"/>
    </row>
    <row r="50" spans="1:9" ht="12.75" customHeight="1">
      <c r="A50" s="752"/>
      <c r="B50" s="752"/>
      <c r="C50" s="752"/>
      <c r="D50" s="752"/>
      <c r="E50" s="318"/>
      <c r="F50" s="753"/>
      <c r="G50" s="754"/>
      <c r="H50" s="320"/>
      <c r="I50" s="790"/>
    </row>
    <row r="51" spans="1:9" ht="12.75" customHeight="1">
      <c r="A51" s="752"/>
      <c r="B51" s="752"/>
      <c r="C51" s="752"/>
      <c r="D51" s="752"/>
      <c r="E51" s="318"/>
      <c r="F51" s="753"/>
      <c r="G51" s="754"/>
      <c r="H51" s="320"/>
      <c r="I51" s="790"/>
    </row>
    <row r="52" spans="1:9" ht="12.75" customHeight="1">
      <c r="A52" s="752"/>
      <c r="B52" s="752"/>
      <c r="C52" s="752"/>
      <c r="D52" s="752"/>
      <c r="E52" s="318"/>
      <c r="F52" s="755"/>
      <c r="G52" s="756"/>
      <c r="H52" s="320"/>
      <c r="I52" s="790"/>
    </row>
    <row r="53" spans="1:9" ht="12.75" customHeight="1">
      <c r="A53" s="752"/>
      <c r="B53" s="752"/>
      <c r="C53" s="752"/>
      <c r="D53" s="752"/>
      <c r="E53" s="318"/>
      <c r="F53" s="753"/>
      <c r="G53" s="754"/>
      <c r="H53" s="320"/>
      <c r="I53" s="790"/>
    </row>
    <row r="54" spans="1:9" ht="12.75" customHeight="1">
      <c r="A54" s="752"/>
      <c r="B54" s="752"/>
      <c r="C54" s="752"/>
      <c r="D54" s="752"/>
      <c r="E54" s="318"/>
      <c r="F54" s="753"/>
      <c r="G54" s="754"/>
      <c r="H54" s="320"/>
      <c r="I54" s="791"/>
    </row>
    <row r="55" spans="1:9">
      <c r="A55" s="739" t="s">
        <v>305</v>
      </c>
      <c r="B55" s="740"/>
      <c r="C55" s="740"/>
      <c r="D55" s="740"/>
      <c r="E55" s="740"/>
      <c r="F55" s="740"/>
      <c r="G55" s="740"/>
      <c r="H55" s="741"/>
      <c r="I55" s="727" t="s">
        <v>279</v>
      </c>
    </row>
    <row r="56" spans="1:9" ht="12.75" customHeight="1">
      <c r="A56" s="730"/>
      <c r="B56" s="731"/>
      <c r="C56" s="731"/>
      <c r="D56" s="731"/>
      <c r="E56" s="731"/>
      <c r="F56" s="731"/>
      <c r="G56" s="731"/>
      <c r="H56" s="732"/>
      <c r="I56" s="728"/>
    </row>
    <row r="57" spans="1:9" ht="12.75" customHeight="1">
      <c r="A57" s="733"/>
      <c r="B57" s="734"/>
      <c r="C57" s="734"/>
      <c r="D57" s="734"/>
      <c r="E57" s="734"/>
      <c r="F57" s="734"/>
      <c r="G57" s="734"/>
      <c r="H57" s="735"/>
      <c r="I57" s="728"/>
    </row>
    <row r="58" spans="1:9" ht="12.75" customHeight="1">
      <c r="A58" s="733"/>
      <c r="B58" s="734"/>
      <c r="C58" s="734"/>
      <c r="D58" s="734"/>
      <c r="E58" s="734"/>
      <c r="F58" s="734"/>
      <c r="G58" s="734"/>
      <c r="H58" s="735"/>
      <c r="I58" s="728"/>
    </row>
    <row r="59" spans="1:9" ht="12.75" customHeight="1">
      <c r="A59" s="736"/>
      <c r="B59" s="737"/>
      <c r="C59" s="737"/>
      <c r="D59" s="737"/>
      <c r="E59" s="737"/>
      <c r="F59" s="737"/>
      <c r="G59" s="737"/>
      <c r="H59" s="738"/>
      <c r="I59" s="728"/>
    </row>
    <row r="60" spans="1:9" ht="12.75" customHeight="1">
      <c r="A60" s="739" t="s">
        <v>306</v>
      </c>
      <c r="B60" s="740"/>
      <c r="C60" s="740"/>
      <c r="D60" s="740"/>
      <c r="E60" s="740"/>
      <c r="F60" s="740"/>
      <c r="G60" s="740"/>
      <c r="H60" s="741"/>
      <c r="I60" s="728"/>
    </row>
    <row r="61" spans="1:9" ht="12.75" customHeight="1">
      <c r="A61" s="742" t="s">
        <v>282</v>
      </c>
      <c r="B61" s="744"/>
      <c r="C61" s="744"/>
      <c r="D61" s="744"/>
      <c r="E61" s="745"/>
      <c r="F61" s="742" t="s">
        <v>29</v>
      </c>
      <c r="G61" s="748"/>
      <c r="H61" s="749"/>
      <c r="I61" s="728"/>
    </row>
    <row r="62" spans="1:9" ht="12.75" customHeight="1">
      <c r="A62" s="743"/>
      <c r="B62" s="746"/>
      <c r="C62" s="746"/>
      <c r="D62" s="746"/>
      <c r="E62" s="747"/>
      <c r="F62" s="743"/>
      <c r="G62" s="750"/>
      <c r="H62" s="751"/>
      <c r="I62" s="729"/>
    </row>
  </sheetData>
  <sheetProtection formatCells="0"/>
  <mergeCells count="71">
    <mergeCell ref="I7:I22"/>
    <mergeCell ref="A8:H10"/>
    <mergeCell ref="A11:H11"/>
    <mergeCell ref="A12:H15"/>
    <mergeCell ref="A16:H16"/>
    <mergeCell ref="A17:H20"/>
    <mergeCell ref="A21:A22"/>
    <mergeCell ref="B21:E22"/>
    <mergeCell ref="F21:F22"/>
    <mergeCell ref="G21:H22"/>
    <mergeCell ref="F33:G33"/>
    <mergeCell ref="A1:H1"/>
    <mergeCell ref="B3:D3"/>
    <mergeCell ref="B5:D5"/>
    <mergeCell ref="G5:G6"/>
    <mergeCell ref="A7:H7"/>
    <mergeCell ref="F39:H40"/>
    <mergeCell ref="I23:I54"/>
    <mergeCell ref="B24:C25"/>
    <mergeCell ref="D24:D25"/>
    <mergeCell ref="E24:E25"/>
    <mergeCell ref="F24:G25"/>
    <mergeCell ref="H24:H25"/>
    <mergeCell ref="A26:H26"/>
    <mergeCell ref="A27:H28"/>
    <mergeCell ref="A29:A30"/>
    <mergeCell ref="B29:H30"/>
    <mergeCell ref="A23:H23"/>
    <mergeCell ref="A31:H31"/>
    <mergeCell ref="A32:E32"/>
    <mergeCell ref="F32:G32"/>
    <mergeCell ref="A33:E33"/>
    <mergeCell ref="A34:E34"/>
    <mergeCell ref="F34:G34"/>
    <mergeCell ref="A43:A44"/>
    <mergeCell ref="F43:F44"/>
    <mergeCell ref="G43:H44"/>
    <mergeCell ref="A41:H41"/>
    <mergeCell ref="A35:E35"/>
    <mergeCell ref="F35:G35"/>
    <mergeCell ref="A36:E36"/>
    <mergeCell ref="F36:G36"/>
    <mergeCell ref="A37:E37"/>
    <mergeCell ref="F37:G37"/>
    <mergeCell ref="A38:H38"/>
    <mergeCell ref="A39:A40"/>
    <mergeCell ref="B39:D40"/>
    <mergeCell ref="E39:E40"/>
    <mergeCell ref="A46:B46"/>
    <mergeCell ref="C46:D47"/>
    <mergeCell ref="G46:H47"/>
    <mergeCell ref="A49:D49"/>
    <mergeCell ref="F49:G49"/>
    <mergeCell ref="A50:D50"/>
    <mergeCell ref="F50:G50"/>
    <mergeCell ref="A51:D51"/>
    <mergeCell ref="F51:G51"/>
    <mergeCell ref="A52:D52"/>
    <mergeCell ref="A53:D53"/>
    <mergeCell ref="F53:G53"/>
    <mergeCell ref="A54:D54"/>
    <mergeCell ref="F54:G54"/>
    <mergeCell ref="F52:G52"/>
    <mergeCell ref="I55:I62"/>
    <mergeCell ref="A56:H59"/>
    <mergeCell ref="A60:H60"/>
    <mergeCell ref="A61:A62"/>
    <mergeCell ref="B61:E62"/>
    <mergeCell ref="F61:F62"/>
    <mergeCell ref="G61:H62"/>
    <mergeCell ref="A55:H55"/>
  </mergeCells>
  <printOptions horizontalCentered="1" verticalCentered="1"/>
  <pageMargins left="0.25" right="7.0000000000000007E-2" top="3.7401574999999999E-2" bottom="0.38" header="0" footer="0.18"/>
  <pageSetup scale="96" orientation="portrait" r:id="rId1"/>
  <headerFooter alignWithMargins="0">
    <oddFooter xml:space="preserve">&amp;LISQ-006-FO
&amp;CRev: A
&amp;"Arial,Italic"Copies must be verified for current revision.&amp;"Arial,Regular"       &amp;RDate: 11/01/2012
</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O62"/>
  <sheetViews>
    <sheetView showGridLines="0" zoomScaleNormal="100" workbookViewId="0">
      <selection activeCell="S26" sqref="S26"/>
    </sheetView>
  </sheetViews>
  <sheetFormatPr defaultColWidth="11.42578125" defaultRowHeight="12"/>
  <cols>
    <col min="1" max="1" width="12" style="269" customWidth="1"/>
    <col min="2" max="2" width="10" style="269" customWidth="1"/>
    <col min="3" max="3" width="17.5703125" style="269" customWidth="1"/>
    <col min="4" max="4" width="8.140625" style="269" customWidth="1"/>
    <col min="5" max="5" width="22" style="269" customWidth="1"/>
    <col min="6" max="6" width="10.5703125" style="269" customWidth="1"/>
    <col min="7" max="7" width="10.85546875" style="269" customWidth="1"/>
    <col min="8" max="8" width="13.5703125" style="269" customWidth="1"/>
    <col min="9" max="9" width="4.28515625" style="269" customWidth="1"/>
    <col min="10" max="257" width="11.42578125" style="269"/>
    <col min="258" max="258" width="12" style="269" customWidth="1"/>
    <col min="259" max="259" width="10" style="269" customWidth="1"/>
    <col min="260" max="260" width="17.5703125" style="269" customWidth="1"/>
    <col min="261" max="261" width="8.140625" style="269" customWidth="1"/>
    <col min="262" max="262" width="22" style="269" customWidth="1"/>
    <col min="263" max="263" width="10.5703125" style="269" customWidth="1"/>
    <col min="264" max="264" width="10.85546875" style="269" customWidth="1"/>
    <col min="265" max="265" width="13.5703125" style="269" customWidth="1"/>
    <col min="266" max="513" width="11.42578125" style="269"/>
    <col min="514" max="514" width="12" style="269" customWidth="1"/>
    <col min="515" max="515" width="10" style="269" customWidth="1"/>
    <col min="516" max="516" width="17.5703125" style="269" customWidth="1"/>
    <col min="517" max="517" width="8.140625" style="269" customWidth="1"/>
    <col min="518" max="518" width="22" style="269" customWidth="1"/>
    <col min="519" max="519" width="10.5703125" style="269" customWidth="1"/>
    <col min="520" max="520" width="10.85546875" style="269" customWidth="1"/>
    <col min="521" max="521" width="13.5703125" style="269" customWidth="1"/>
    <col min="522" max="769" width="11.42578125" style="269"/>
    <col min="770" max="770" width="12" style="269" customWidth="1"/>
    <col min="771" max="771" width="10" style="269" customWidth="1"/>
    <col min="772" max="772" width="17.5703125" style="269" customWidth="1"/>
    <col min="773" max="773" width="8.140625" style="269" customWidth="1"/>
    <col min="774" max="774" width="22" style="269" customWidth="1"/>
    <col min="775" max="775" width="10.5703125" style="269" customWidth="1"/>
    <col min="776" max="776" width="10.85546875" style="269" customWidth="1"/>
    <col min="777" max="777" width="13.5703125" style="269" customWidth="1"/>
    <col min="778" max="1025" width="11.42578125" style="269"/>
    <col min="1026" max="1026" width="12" style="269" customWidth="1"/>
    <col min="1027" max="1027" width="10" style="269" customWidth="1"/>
    <col min="1028" max="1028" width="17.5703125" style="269" customWidth="1"/>
    <col min="1029" max="1029" width="8.140625" style="269" customWidth="1"/>
    <col min="1030" max="1030" width="22" style="269" customWidth="1"/>
    <col min="1031" max="1031" width="10.5703125" style="269" customWidth="1"/>
    <col min="1032" max="1032" width="10.85546875" style="269" customWidth="1"/>
    <col min="1033" max="1033" width="13.5703125" style="269" customWidth="1"/>
    <col min="1034" max="1281" width="11.42578125" style="269"/>
    <col min="1282" max="1282" width="12" style="269" customWidth="1"/>
    <col min="1283" max="1283" width="10" style="269" customWidth="1"/>
    <col min="1284" max="1284" width="17.5703125" style="269" customWidth="1"/>
    <col min="1285" max="1285" width="8.140625" style="269" customWidth="1"/>
    <col min="1286" max="1286" width="22" style="269" customWidth="1"/>
    <col min="1287" max="1287" width="10.5703125" style="269" customWidth="1"/>
    <col min="1288" max="1288" width="10.85546875" style="269" customWidth="1"/>
    <col min="1289" max="1289" width="13.5703125" style="269" customWidth="1"/>
    <col min="1290" max="1537" width="11.42578125" style="269"/>
    <col min="1538" max="1538" width="12" style="269" customWidth="1"/>
    <col min="1539" max="1539" width="10" style="269" customWidth="1"/>
    <col min="1540" max="1540" width="17.5703125" style="269" customWidth="1"/>
    <col min="1541" max="1541" width="8.140625" style="269" customWidth="1"/>
    <col min="1542" max="1542" width="22" style="269" customWidth="1"/>
    <col min="1543" max="1543" width="10.5703125" style="269" customWidth="1"/>
    <col min="1544" max="1544" width="10.85546875" style="269" customWidth="1"/>
    <col min="1545" max="1545" width="13.5703125" style="269" customWidth="1"/>
    <col min="1546" max="1793" width="11.42578125" style="269"/>
    <col min="1794" max="1794" width="12" style="269" customWidth="1"/>
    <col min="1795" max="1795" width="10" style="269" customWidth="1"/>
    <col min="1796" max="1796" width="17.5703125" style="269" customWidth="1"/>
    <col min="1797" max="1797" width="8.140625" style="269" customWidth="1"/>
    <col min="1798" max="1798" width="22" style="269" customWidth="1"/>
    <col min="1799" max="1799" width="10.5703125" style="269" customWidth="1"/>
    <col min="1800" max="1800" width="10.85546875" style="269" customWidth="1"/>
    <col min="1801" max="1801" width="13.5703125" style="269" customWidth="1"/>
    <col min="1802" max="2049" width="11.42578125" style="269"/>
    <col min="2050" max="2050" width="12" style="269" customWidth="1"/>
    <col min="2051" max="2051" width="10" style="269" customWidth="1"/>
    <col min="2052" max="2052" width="17.5703125" style="269" customWidth="1"/>
    <col min="2053" max="2053" width="8.140625" style="269" customWidth="1"/>
    <col min="2054" max="2054" width="22" style="269" customWidth="1"/>
    <col min="2055" max="2055" width="10.5703125" style="269" customWidth="1"/>
    <col min="2056" max="2056" width="10.85546875" style="269" customWidth="1"/>
    <col min="2057" max="2057" width="13.5703125" style="269" customWidth="1"/>
    <col min="2058" max="2305" width="11.42578125" style="269"/>
    <col min="2306" max="2306" width="12" style="269" customWidth="1"/>
    <col min="2307" max="2307" width="10" style="269" customWidth="1"/>
    <col min="2308" max="2308" width="17.5703125" style="269" customWidth="1"/>
    <col min="2309" max="2309" width="8.140625" style="269" customWidth="1"/>
    <col min="2310" max="2310" width="22" style="269" customWidth="1"/>
    <col min="2311" max="2311" width="10.5703125" style="269" customWidth="1"/>
    <col min="2312" max="2312" width="10.85546875" style="269" customWidth="1"/>
    <col min="2313" max="2313" width="13.5703125" style="269" customWidth="1"/>
    <col min="2314" max="2561" width="11.42578125" style="269"/>
    <col min="2562" max="2562" width="12" style="269" customWidth="1"/>
    <col min="2563" max="2563" width="10" style="269" customWidth="1"/>
    <col min="2564" max="2564" width="17.5703125" style="269" customWidth="1"/>
    <col min="2565" max="2565" width="8.140625" style="269" customWidth="1"/>
    <col min="2566" max="2566" width="22" style="269" customWidth="1"/>
    <col min="2567" max="2567" width="10.5703125" style="269" customWidth="1"/>
    <col min="2568" max="2568" width="10.85546875" style="269" customWidth="1"/>
    <col min="2569" max="2569" width="13.5703125" style="269" customWidth="1"/>
    <col min="2570" max="2817" width="11.42578125" style="269"/>
    <col min="2818" max="2818" width="12" style="269" customWidth="1"/>
    <col min="2819" max="2819" width="10" style="269" customWidth="1"/>
    <col min="2820" max="2820" width="17.5703125" style="269" customWidth="1"/>
    <col min="2821" max="2821" width="8.140625" style="269" customWidth="1"/>
    <col min="2822" max="2822" width="22" style="269" customWidth="1"/>
    <col min="2823" max="2823" width="10.5703125" style="269" customWidth="1"/>
    <col min="2824" max="2824" width="10.85546875" style="269" customWidth="1"/>
    <col min="2825" max="2825" width="13.5703125" style="269" customWidth="1"/>
    <col min="2826" max="3073" width="11.42578125" style="269"/>
    <col min="3074" max="3074" width="12" style="269" customWidth="1"/>
    <col min="3075" max="3075" width="10" style="269" customWidth="1"/>
    <col min="3076" max="3076" width="17.5703125" style="269" customWidth="1"/>
    <col min="3077" max="3077" width="8.140625" style="269" customWidth="1"/>
    <col min="3078" max="3078" width="22" style="269" customWidth="1"/>
    <col min="3079" max="3079" width="10.5703125" style="269" customWidth="1"/>
    <col min="3080" max="3080" width="10.85546875" style="269" customWidth="1"/>
    <col min="3081" max="3081" width="13.5703125" style="269" customWidth="1"/>
    <col min="3082" max="3329" width="11.42578125" style="269"/>
    <col min="3330" max="3330" width="12" style="269" customWidth="1"/>
    <col min="3331" max="3331" width="10" style="269" customWidth="1"/>
    <col min="3332" max="3332" width="17.5703125" style="269" customWidth="1"/>
    <col min="3333" max="3333" width="8.140625" style="269" customWidth="1"/>
    <col min="3334" max="3334" width="22" style="269" customWidth="1"/>
    <col min="3335" max="3335" width="10.5703125" style="269" customWidth="1"/>
    <col min="3336" max="3336" width="10.85546875" style="269" customWidth="1"/>
    <col min="3337" max="3337" width="13.5703125" style="269" customWidth="1"/>
    <col min="3338" max="3585" width="11.42578125" style="269"/>
    <col min="3586" max="3586" width="12" style="269" customWidth="1"/>
    <col min="3587" max="3587" width="10" style="269" customWidth="1"/>
    <col min="3588" max="3588" width="17.5703125" style="269" customWidth="1"/>
    <col min="3589" max="3589" width="8.140625" style="269" customWidth="1"/>
    <col min="3590" max="3590" width="22" style="269" customWidth="1"/>
    <col min="3591" max="3591" width="10.5703125" style="269" customWidth="1"/>
    <col min="3592" max="3592" width="10.85546875" style="269" customWidth="1"/>
    <col min="3593" max="3593" width="13.5703125" style="269" customWidth="1"/>
    <col min="3594" max="3841" width="11.42578125" style="269"/>
    <col min="3842" max="3842" width="12" style="269" customWidth="1"/>
    <col min="3843" max="3843" width="10" style="269" customWidth="1"/>
    <col min="3844" max="3844" width="17.5703125" style="269" customWidth="1"/>
    <col min="3845" max="3845" width="8.140625" style="269" customWidth="1"/>
    <col min="3846" max="3846" width="22" style="269" customWidth="1"/>
    <col min="3847" max="3847" width="10.5703125" style="269" customWidth="1"/>
    <col min="3848" max="3848" width="10.85546875" style="269" customWidth="1"/>
    <col min="3849" max="3849" width="13.5703125" style="269" customWidth="1"/>
    <col min="3850" max="4097" width="11.42578125" style="269"/>
    <col min="4098" max="4098" width="12" style="269" customWidth="1"/>
    <col min="4099" max="4099" width="10" style="269" customWidth="1"/>
    <col min="4100" max="4100" width="17.5703125" style="269" customWidth="1"/>
    <col min="4101" max="4101" width="8.140625" style="269" customWidth="1"/>
    <col min="4102" max="4102" width="22" style="269" customWidth="1"/>
    <col min="4103" max="4103" width="10.5703125" style="269" customWidth="1"/>
    <col min="4104" max="4104" width="10.85546875" style="269" customWidth="1"/>
    <col min="4105" max="4105" width="13.5703125" style="269" customWidth="1"/>
    <col min="4106" max="4353" width="11.42578125" style="269"/>
    <col min="4354" max="4354" width="12" style="269" customWidth="1"/>
    <col min="4355" max="4355" width="10" style="269" customWidth="1"/>
    <col min="4356" max="4356" width="17.5703125" style="269" customWidth="1"/>
    <col min="4357" max="4357" width="8.140625" style="269" customWidth="1"/>
    <col min="4358" max="4358" width="22" style="269" customWidth="1"/>
    <col min="4359" max="4359" width="10.5703125" style="269" customWidth="1"/>
    <col min="4360" max="4360" width="10.85546875" style="269" customWidth="1"/>
    <col min="4361" max="4361" width="13.5703125" style="269" customWidth="1"/>
    <col min="4362" max="4609" width="11.42578125" style="269"/>
    <col min="4610" max="4610" width="12" style="269" customWidth="1"/>
    <col min="4611" max="4611" width="10" style="269" customWidth="1"/>
    <col min="4612" max="4612" width="17.5703125" style="269" customWidth="1"/>
    <col min="4613" max="4613" width="8.140625" style="269" customWidth="1"/>
    <col min="4614" max="4614" width="22" style="269" customWidth="1"/>
    <col min="4615" max="4615" width="10.5703125" style="269" customWidth="1"/>
    <col min="4616" max="4616" width="10.85546875" style="269" customWidth="1"/>
    <col min="4617" max="4617" width="13.5703125" style="269" customWidth="1"/>
    <col min="4618" max="4865" width="11.42578125" style="269"/>
    <col min="4866" max="4866" width="12" style="269" customWidth="1"/>
    <col min="4867" max="4867" width="10" style="269" customWidth="1"/>
    <col min="4868" max="4868" width="17.5703125" style="269" customWidth="1"/>
    <col min="4869" max="4869" width="8.140625" style="269" customWidth="1"/>
    <col min="4870" max="4870" width="22" style="269" customWidth="1"/>
    <col min="4871" max="4871" width="10.5703125" style="269" customWidth="1"/>
    <col min="4872" max="4872" width="10.85546875" style="269" customWidth="1"/>
    <col min="4873" max="4873" width="13.5703125" style="269" customWidth="1"/>
    <col min="4874" max="5121" width="11.42578125" style="269"/>
    <col min="5122" max="5122" width="12" style="269" customWidth="1"/>
    <col min="5123" max="5123" width="10" style="269" customWidth="1"/>
    <col min="5124" max="5124" width="17.5703125" style="269" customWidth="1"/>
    <col min="5125" max="5125" width="8.140625" style="269" customWidth="1"/>
    <col min="5126" max="5126" width="22" style="269" customWidth="1"/>
    <col min="5127" max="5127" width="10.5703125" style="269" customWidth="1"/>
    <col min="5128" max="5128" width="10.85546875" style="269" customWidth="1"/>
    <col min="5129" max="5129" width="13.5703125" style="269" customWidth="1"/>
    <col min="5130" max="5377" width="11.42578125" style="269"/>
    <col min="5378" max="5378" width="12" style="269" customWidth="1"/>
    <col min="5379" max="5379" width="10" style="269" customWidth="1"/>
    <col min="5380" max="5380" width="17.5703125" style="269" customWidth="1"/>
    <col min="5381" max="5381" width="8.140625" style="269" customWidth="1"/>
    <col min="5382" max="5382" width="22" style="269" customWidth="1"/>
    <col min="5383" max="5383" width="10.5703125" style="269" customWidth="1"/>
    <col min="5384" max="5384" width="10.85546875" style="269" customWidth="1"/>
    <col min="5385" max="5385" width="13.5703125" style="269" customWidth="1"/>
    <col min="5386" max="5633" width="11.42578125" style="269"/>
    <col min="5634" max="5634" width="12" style="269" customWidth="1"/>
    <col min="5635" max="5635" width="10" style="269" customWidth="1"/>
    <col min="5636" max="5636" width="17.5703125" style="269" customWidth="1"/>
    <col min="5637" max="5637" width="8.140625" style="269" customWidth="1"/>
    <col min="5638" max="5638" width="22" style="269" customWidth="1"/>
    <col min="5639" max="5639" width="10.5703125" style="269" customWidth="1"/>
    <col min="5640" max="5640" width="10.85546875" style="269" customWidth="1"/>
    <col min="5641" max="5641" width="13.5703125" style="269" customWidth="1"/>
    <col min="5642" max="5889" width="11.42578125" style="269"/>
    <col min="5890" max="5890" width="12" style="269" customWidth="1"/>
    <col min="5891" max="5891" width="10" style="269" customWidth="1"/>
    <col min="5892" max="5892" width="17.5703125" style="269" customWidth="1"/>
    <col min="5893" max="5893" width="8.140625" style="269" customWidth="1"/>
    <col min="5894" max="5894" width="22" style="269" customWidth="1"/>
    <col min="5895" max="5895" width="10.5703125" style="269" customWidth="1"/>
    <col min="5896" max="5896" width="10.85546875" style="269" customWidth="1"/>
    <col min="5897" max="5897" width="13.5703125" style="269" customWidth="1"/>
    <col min="5898" max="6145" width="11.42578125" style="269"/>
    <col min="6146" max="6146" width="12" style="269" customWidth="1"/>
    <col min="6147" max="6147" width="10" style="269" customWidth="1"/>
    <col min="6148" max="6148" width="17.5703125" style="269" customWidth="1"/>
    <col min="6149" max="6149" width="8.140625" style="269" customWidth="1"/>
    <col min="6150" max="6150" width="22" style="269" customWidth="1"/>
    <col min="6151" max="6151" width="10.5703125" style="269" customWidth="1"/>
    <col min="6152" max="6152" width="10.85546875" style="269" customWidth="1"/>
    <col min="6153" max="6153" width="13.5703125" style="269" customWidth="1"/>
    <col min="6154" max="6401" width="11.42578125" style="269"/>
    <col min="6402" max="6402" width="12" style="269" customWidth="1"/>
    <col min="6403" max="6403" width="10" style="269" customWidth="1"/>
    <col min="6404" max="6404" width="17.5703125" style="269" customWidth="1"/>
    <col min="6405" max="6405" width="8.140625" style="269" customWidth="1"/>
    <col min="6406" max="6406" width="22" style="269" customWidth="1"/>
    <col min="6407" max="6407" width="10.5703125" style="269" customWidth="1"/>
    <col min="6408" max="6408" width="10.85546875" style="269" customWidth="1"/>
    <col min="6409" max="6409" width="13.5703125" style="269" customWidth="1"/>
    <col min="6410" max="6657" width="11.42578125" style="269"/>
    <col min="6658" max="6658" width="12" style="269" customWidth="1"/>
    <col min="6659" max="6659" width="10" style="269" customWidth="1"/>
    <col min="6660" max="6660" width="17.5703125" style="269" customWidth="1"/>
    <col min="6661" max="6661" width="8.140625" style="269" customWidth="1"/>
    <col min="6662" max="6662" width="22" style="269" customWidth="1"/>
    <col min="6663" max="6663" width="10.5703125" style="269" customWidth="1"/>
    <col min="6664" max="6664" width="10.85546875" style="269" customWidth="1"/>
    <col min="6665" max="6665" width="13.5703125" style="269" customWidth="1"/>
    <col min="6666" max="6913" width="11.42578125" style="269"/>
    <col min="6914" max="6914" width="12" style="269" customWidth="1"/>
    <col min="6915" max="6915" width="10" style="269" customWidth="1"/>
    <col min="6916" max="6916" width="17.5703125" style="269" customWidth="1"/>
    <col min="6917" max="6917" width="8.140625" style="269" customWidth="1"/>
    <col min="6918" max="6918" width="22" style="269" customWidth="1"/>
    <col min="6919" max="6919" width="10.5703125" style="269" customWidth="1"/>
    <col min="6920" max="6920" width="10.85546875" style="269" customWidth="1"/>
    <col min="6921" max="6921" width="13.5703125" style="269" customWidth="1"/>
    <col min="6922" max="7169" width="11.42578125" style="269"/>
    <col min="7170" max="7170" width="12" style="269" customWidth="1"/>
    <col min="7171" max="7171" width="10" style="269" customWidth="1"/>
    <col min="7172" max="7172" width="17.5703125" style="269" customWidth="1"/>
    <col min="7173" max="7173" width="8.140625" style="269" customWidth="1"/>
    <col min="7174" max="7174" width="22" style="269" customWidth="1"/>
    <col min="7175" max="7175" width="10.5703125" style="269" customWidth="1"/>
    <col min="7176" max="7176" width="10.85546875" style="269" customWidth="1"/>
    <col min="7177" max="7177" width="13.5703125" style="269" customWidth="1"/>
    <col min="7178" max="7425" width="11.42578125" style="269"/>
    <col min="7426" max="7426" width="12" style="269" customWidth="1"/>
    <col min="7427" max="7427" width="10" style="269" customWidth="1"/>
    <col min="7428" max="7428" width="17.5703125" style="269" customWidth="1"/>
    <col min="7429" max="7429" width="8.140625" style="269" customWidth="1"/>
    <col min="7430" max="7430" width="22" style="269" customWidth="1"/>
    <col min="7431" max="7431" width="10.5703125" style="269" customWidth="1"/>
    <col min="7432" max="7432" width="10.85546875" style="269" customWidth="1"/>
    <col min="7433" max="7433" width="13.5703125" style="269" customWidth="1"/>
    <col min="7434" max="7681" width="11.42578125" style="269"/>
    <col min="7682" max="7682" width="12" style="269" customWidth="1"/>
    <col min="7683" max="7683" width="10" style="269" customWidth="1"/>
    <col min="7684" max="7684" width="17.5703125" style="269" customWidth="1"/>
    <col min="7685" max="7685" width="8.140625" style="269" customWidth="1"/>
    <col min="7686" max="7686" width="22" style="269" customWidth="1"/>
    <col min="7687" max="7687" width="10.5703125" style="269" customWidth="1"/>
    <col min="7688" max="7688" width="10.85546875" style="269" customWidth="1"/>
    <col min="7689" max="7689" width="13.5703125" style="269" customWidth="1"/>
    <col min="7690" max="7937" width="11.42578125" style="269"/>
    <col min="7938" max="7938" width="12" style="269" customWidth="1"/>
    <col min="7939" max="7939" width="10" style="269" customWidth="1"/>
    <col min="7940" max="7940" width="17.5703125" style="269" customWidth="1"/>
    <col min="7941" max="7941" width="8.140625" style="269" customWidth="1"/>
    <col min="7942" max="7942" width="22" style="269" customWidth="1"/>
    <col min="7943" max="7943" width="10.5703125" style="269" customWidth="1"/>
    <col min="7944" max="7944" width="10.85546875" style="269" customWidth="1"/>
    <col min="7945" max="7945" width="13.5703125" style="269" customWidth="1"/>
    <col min="7946" max="8193" width="11.42578125" style="269"/>
    <col min="8194" max="8194" width="12" style="269" customWidth="1"/>
    <col min="8195" max="8195" width="10" style="269" customWidth="1"/>
    <col min="8196" max="8196" width="17.5703125" style="269" customWidth="1"/>
    <col min="8197" max="8197" width="8.140625" style="269" customWidth="1"/>
    <col min="8198" max="8198" width="22" style="269" customWidth="1"/>
    <col min="8199" max="8199" width="10.5703125" style="269" customWidth="1"/>
    <col min="8200" max="8200" width="10.85546875" style="269" customWidth="1"/>
    <col min="8201" max="8201" width="13.5703125" style="269" customWidth="1"/>
    <col min="8202" max="8449" width="11.42578125" style="269"/>
    <col min="8450" max="8450" width="12" style="269" customWidth="1"/>
    <col min="8451" max="8451" width="10" style="269" customWidth="1"/>
    <col min="8452" max="8452" width="17.5703125" style="269" customWidth="1"/>
    <col min="8453" max="8453" width="8.140625" style="269" customWidth="1"/>
    <col min="8454" max="8454" width="22" style="269" customWidth="1"/>
    <col min="8455" max="8455" width="10.5703125" style="269" customWidth="1"/>
    <col min="8456" max="8456" width="10.85546875" style="269" customWidth="1"/>
    <col min="8457" max="8457" width="13.5703125" style="269" customWidth="1"/>
    <col min="8458" max="8705" width="11.42578125" style="269"/>
    <col min="8706" max="8706" width="12" style="269" customWidth="1"/>
    <col min="8707" max="8707" width="10" style="269" customWidth="1"/>
    <col min="8708" max="8708" width="17.5703125" style="269" customWidth="1"/>
    <col min="8709" max="8709" width="8.140625" style="269" customWidth="1"/>
    <col min="8710" max="8710" width="22" style="269" customWidth="1"/>
    <col min="8711" max="8711" width="10.5703125" style="269" customWidth="1"/>
    <col min="8712" max="8712" width="10.85546875" style="269" customWidth="1"/>
    <col min="8713" max="8713" width="13.5703125" style="269" customWidth="1"/>
    <col min="8714" max="8961" width="11.42578125" style="269"/>
    <col min="8962" max="8962" width="12" style="269" customWidth="1"/>
    <col min="8963" max="8963" width="10" style="269" customWidth="1"/>
    <col min="8964" max="8964" width="17.5703125" style="269" customWidth="1"/>
    <col min="8965" max="8965" width="8.140625" style="269" customWidth="1"/>
    <col min="8966" max="8966" width="22" style="269" customWidth="1"/>
    <col min="8967" max="8967" width="10.5703125" style="269" customWidth="1"/>
    <col min="8968" max="8968" width="10.85546875" style="269" customWidth="1"/>
    <col min="8969" max="8969" width="13.5703125" style="269" customWidth="1"/>
    <col min="8970" max="9217" width="11.42578125" style="269"/>
    <col min="9218" max="9218" width="12" style="269" customWidth="1"/>
    <col min="9219" max="9219" width="10" style="269" customWidth="1"/>
    <col min="9220" max="9220" width="17.5703125" style="269" customWidth="1"/>
    <col min="9221" max="9221" width="8.140625" style="269" customWidth="1"/>
    <col min="9222" max="9222" width="22" style="269" customWidth="1"/>
    <col min="9223" max="9223" width="10.5703125" style="269" customWidth="1"/>
    <col min="9224" max="9224" width="10.85546875" style="269" customWidth="1"/>
    <col min="9225" max="9225" width="13.5703125" style="269" customWidth="1"/>
    <col min="9226" max="9473" width="11.42578125" style="269"/>
    <col min="9474" max="9474" width="12" style="269" customWidth="1"/>
    <col min="9475" max="9475" width="10" style="269" customWidth="1"/>
    <col min="9476" max="9476" width="17.5703125" style="269" customWidth="1"/>
    <col min="9477" max="9477" width="8.140625" style="269" customWidth="1"/>
    <col min="9478" max="9478" width="22" style="269" customWidth="1"/>
    <col min="9479" max="9479" width="10.5703125" style="269" customWidth="1"/>
    <col min="9480" max="9480" width="10.85546875" style="269" customWidth="1"/>
    <col min="9481" max="9481" width="13.5703125" style="269" customWidth="1"/>
    <col min="9482" max="9729" width="11.42578125" style="269"/>
    <col min="9730" max="9730" width="12" style="269" customWidth="1"/>
    <col min="9731" max="9731" width="10" style="269" customWidth="1"/>
    <col min="9732" max="9732" width="17.5703125" style="269" customWidth="1"/>
    <col min="9733" max="9733" width="8.140625" style="269" customWidth="1"/>
    <col min="9734" max="9734" width="22" style="269" customWidth="1"/>
    <col min="9735" max="9735" width="10.5703125" style="269" customWidth="1"/>
    <col min="9736" max="9736" width="10.85546875" style="269" customWidth="1"/>
    <col min="9737" max="9737" width="13.5703125" style="269" customWidth="1"/>
    <col min="9738" max="9985" width="11.42578125" style="269"/>
    <col min="9986" max="9986" width="12" style="269" customWidth="1"/>
    <col min="9987" max="9987" width="10" style="269" customWidth="1"/>
    <col min="9988" max="9988" width="17.5703125" style="269" customWidth="1"/>
    <col min="9989" max="9989" width="8.140625" style="269" customWidth="1"/>
    <col min="9990" max="9990" width="22" style="269" customWidth="1"/>
    <col min="9991" max="9991" width="10.5703125" style="269" customWidth="1"/>
    <col min="9992" max="9992" width="10.85546875" style="269" customWidth="1"/>
    <col min="9993" max="9993" width="13.5703125" style="269" customWidth="1"/>
    <col min="9994" max="10241" width="11.42578125" style="269"/>
    <col min="10242" max="10242" width="12" style="269" customWidth="1"/>
    <col min="10243" max="10243" width="10" style="269" customWidth="1"/>
    <col min="10244" max="10244" width="17.5703125" style="269" customWidth="1"/>
    <col min="10245" max="10245" width="8.140625" style="269" customWidth="1"/>
    <col min="10246" max="10246" width="22" style="269" customWidth="1"/>
    <col min="10247" max="10247" width="10.5703125" style="269" customWidth="1"/>
    <col min="10248" max="10248" width="10.85546875" style="269" customWidth="1"/>
    <col min="10249" max="10249" width="13.5703125" style="269" customWidth="1"/>
    <col min="10250" max="10497" width="11.42578125" style="269"/>
    <col min="10498" max="10498" width="12" style="269" customWidth="1"/>
    <col min="10499" max="10499" width="10" style="269" customWidth="1"/>
    <col min="10500" max="10500" width="17.5703125" style="269" customWidth="1"/>
    <col min="10501" max="10501" width="8.140625" style="269" customWidth="1"/>
    <col min="10502" max="10502" width="22" style="269" customWidth="1"/>
    <col min="10503" max="10503" width="10.5703125" style="269" customWidth="1"/>
    <col min="10504" max="10504" width="10.85546875" style="269" customWidth="1"/>
    <col min="10505" max="10505" width="13.5703125" style="269" customWidth="1"/>
    <col min="10506" max="10753" width="11.42578125" style="269"/>
    <col min="10754" max="10754" width="12" style="269" customWidth="1"/>
    <col min="10755" max="10755" width="10" style="269" customWidth="1"/>
    <col min="10756" max="10756" width="17.5703125" style="269" customWidth="1"/>
    <col min="10757" max="10757" width="8.140625" style="269" customWidth="1"/>
    <col min="10758" max="10758" width="22" style="269" customWidth="1"/>
    <col min="10759" max="10759" width="10.5703125" style="269" customWidth="1"/>
    <col min="10760" max="10760" width="10.85546875" style="269" customWidth="1"/>
    <col min="10761" max="10761" width="13.5703125" style="269" customWidth="1"/>
    <col min="10762" max="11009" width="11.42578125" style="269"/>
    <col min="11010" max="11010" width="12" style="269" customWidth="1"/>
    <col min="11011" max="11011" width="10" style="269" customWidth="1"/>
    <col min="11012" max="11012" width="17.5703125" style="269" customWidth="1"/>
    <col min="11013" max="11013" width="8.140625" style="269" customWidth="1"/>
    <col min="11014" max="11014" width="22" style="269" customWidth="1"/>
    <col min="11015" max="11015" width="10.5703125" style="269" customWidth="1"/>
    <col min="11016" max="11016" width="10.85546875" style="269" customWidth="1"/>
    <col min="11017" max="11017" width="13.5703125" style="269" customWidth="1"/>
    <col min="11018" max="11265" width="11.42578125" style="269"/>
    <col min="11266" max="11266" width="12" style="269" customWidth="1"/>
    <col min="11267" max="11267" width="10" style="269" customWidth="1"/>
    <col min="11268" max="11268" width="17.5703125" style="269" customWidth="1"/>
    <col min="11269" max="11269" width="8.140625" style="269" customWidth="1"/>
    <col min="11270" max="11270" width="22" style="269" customWidth="1"/>
    <col min="11271" max="11271" width="10.5703125" style="269" customWidth="1"/>
    <col min="11272" max="11272" width="10.85546875" style="269" customWidth="1"/>
    <col min="11273" max="11273" width="13.5703125" style="269" customWidth="1"/>
    <col min="11274" max="11521" width="11.42578125" style="269"/>
    <col min="11522" max="11522" width="12" style="269" customWidth="1"/>
    <col min="11523" max="11523" width="10" style="269" customWidth="1"/>
    <col min="11524" max="11524" width="17.5703125" style="269" customWidth="1"/>
    <col min="11525" max="11525" width="8.140625" style="269" customWidth="1"/>
    <col min="11526" max="11526" width="22" style="269" customWidth="1"/>
    <col min="11527" max="11527" width="10.5703125" style="269" customWidth="1"/>
    <col min="11528" max="11528" width="10.85546875" style="269" customWidth="1"/>
    <col min="11529" max="11529" width="13.5703125" style="269" customWidth="1"/>
    <col min="11530" max="11777" width="11.42578125" style="269"/>
    <col min="11778" max="11778" width="12" style="269" customWidth="1"/>
    <col min="11779" max="11779" width="10" style="269" customWidth="1"/>
    <col min="11780" max="11780" width="17.5703125" style="269" customWidth="1"/>
    <col min="11781" max="11781" width="8.140625" style="269" customWidth="1"/>
    <col min="11782" max="11782" width="22" style="269" customWidth="1"/>
    <col min="11783" max="11783" width="10.5703125" style="269" customWidth="1"/>
    <col min="11784" max="11784" width="10.85546875" style="269" customWidth="1"/>
    <col min="11785" max="11785" width="13.5703125" style="269" customWidth="1"/>
    <col min="11786" max="12033" width="11.42578125" style="269"/>
    <col min="12034" max="12034" width="12" style="269" customWidth="1"/>
    <col min="12035" max="12035" width="10" style="269" customWidth="1"/>
    <col min="12036" max="12036" width="17.5703125" style="269" customWidth="1"/>
    <col min="12037" max="12037" width="8.140625" style="269" customWidth="1"/>
    <col min="12038" max="12038" width="22" style="269" customWidth="1"/>
    <col min="12039" max="12039" width="10.5703125" style="269" customWidth="1"/>
    <col min="12040" max="12040" width="10.85546875" style="269" customWidth="1"/>
    <col min="12041" max="12041" width="13.5703125" style="269" customWidth="1"/>
    <col min="12042" max="12289" width="11.42578125" style="269"/>
    <col min="12290" max="12290" width="12" style="269" customWidth="1"/>
    <col min="12291" max="12291" width="10" style="269" customWidth="1"/>
    <col min="12292" max="12292" width="17.5703125" style="269" customWidth="1"/>
    <col min="12293" max="12293" width="8.140625" style="269" customWidth="1"/>
    <col min="12294" max="12294" width="22" style="269" customWidth="1"/>
    <col min="12295" max="12295" width="10.5703125" style="269" customWidth="1"/>
    <col min="12296" max="12296" width="10.85546875" style="269" customWidth="1"/>
    <col min="12297" max="12297" width="13.5703125" style="269" customWidth="1"/>
    <col min="12298" max="12545" width="11.42578125" style="269"/>
    <col min="12546" max="12546" width="12" style="269" customWidth="1"/>
    <col min="12547" max="12547" width="10" style="269" customWidth="1"/>
    <col min="12548" max="12548" width="17.5703125" style="269" customWidth="1"/>
    <col min="12549" max="12549" width="8.140625" style="269" customWidth="1"/>
    <col min="12550" max="12550" width="22" style="269" customWidth="1"/>
    <col min="12551" max="12551" width="10.5703125" style="269" customWidth="1"/>
    <col min="12552" max="12552" width="10.85546875" style="269" customWidth="1"/>
    <col min="12553" max="12553" width="13.5703125" style="269" customWidth="1"/>
    <col min="12554" max="12801" width="11.42578125" style="269"/>
    <col min="12802" max="12802" width="12" style="269" customWidth="1"/>
    <col min="12803" max="12803" width="10" style="269" customWidth="1"/>
    <col min="12804" max="12804" width="17.5703125" style="269" customWidth="1"/>
    <col min="12805" max="12805" width="8.140625" style="269" customWidth="1"/>
    <col min="12806" max="12806" width="22" style="269" customWidth="1"/>
    <col min="12807" max="12807" width="10.5703125" style="269" customWidth="1"/>
    <col min="12808" max="12808" width="10.85546875" style="269" customWidth="1"/>
    <col min="12809" max="12809" width="13.5703125" style="269" customWidth="1"/>
    <col min="12810" max="13057" width="11.42578125" style="269"/>
    <col min="13058" max="13058" width="12" style="269" customWidth="1"/>
    <col min="13059" max="13059" width="10" style="269" customWidth="1"/>
    <col min="13060" max="13060" width="17.5703125" style="269" customWidth="1"/>
    <col min="13061" max="13061" width="8.140625" style="269" customWidth="1"/>
    <col min="13062" max="13062" width="22" style="269" customWidth="1"/>
    <col min="13063" max="13063" width="10.5703125" style="269" customWidth="1"/>
    <col min="13064" max="13064" width="10.85546875" style="269" customWidth="1"/>
    <col min="13065" max="13065" width="13.5703125" style="269" customWidth="1"/>
    <col min="13066" max="13313" width="11.42578125" style="269"/>
    <col min="13314" max="13314" width="12" style="269" customWidth="1"/>
    <col min="13315" max="13315" width="10" style="269" customWidth="1"/>
    <col min="13316" max="13316" width="17.5703125" style="269" customWidth="1"/>
    <col min="13317" max="13317" width="8.140625" style="269" customWidth="1"/>
    <col min="13318" max="13318" width="22" style="269" customWidth="1"/>
    <col min="13319" max="13319" width="10.5703125" style="269" customWidth="1"/>
    <col min="13320" max="13320" width="10.85546875" style="269" customWidth="1"/>
    <col min="13321" max="13321" width="13.5703125" style="269" customWidth="1"/>
    <col min="13322" max="13569" width="11.42578125" style="269"/>
    <col min="13570" max="13570" width="12" style="269" customWidth="1"/>
    <col min="13571" max="13571" width="10" style="269" customWidth="1"/>
    <col min="13572" max="13572" width="17.5703125" style="269" customWidth="1"/>
    <col min="13573" max="13573" width="8.140625" style="269" customWidth="1"/>
    <col min="13574" max="13574" width="22" style="269" customWidth="1"/>
    <col min="13575" max="13575" width="10.5703125" style="269" customWidth="1"/>
    <col min="13576" max="13576" width="10.85546875" style="269" customWidth="1"/>
    <col min="13577" max="13577" width="13.5703125" style="269" customWidth="1"/>
    <col min="13578" max="13825" width="11.42578125" style="269"/>
    <col min="13826" max="13826" width="12" style="269" customWidth="1"/>
    <col min="13827" max="13827" width="10" style="269" customWidth="1"/>
    <col min="13828" max="13828" width="17.5703125" style="269" customWidth="1"/>
    <col min="13829" max="13829" width="8.140625" style="269" customWidth="1"/>
    <col min="13830" max="13830" width="22" style="269" customWidth="1"/>
    <col min="13831" max="13831" width="10.5703125" style="269" customWidth="1"/>
    <col min="13832" max="13832" width="10.85546875" style="269" customWidth="1"/>
    <col min="13833" max="13833" width="13.5703125" style="269" customWidth="1"/>
    <col min="13834" max="14081" width="11.42578125" style="269"/>
    <col min="14082" max="14082" width="12" style="269" customWidth="1"/>
    <col min="14083" max="14083" width="10" style="269" customWidth="1"/>
    <col min="14084" max="14084" width="17.5703125" style="269" customWidth="1"/>
    <col min="14085" max="14085" width="8.140625" style="269" customWidth="1"/>
    <col min="14086" max="14086" width="22" style="269" customWidth="1"/>
    <col min="14087" max="14087" width="10.5703125" style="269" customWidth="1"/>
    <col min="14088" max="14088" width="10.85546875" style="269" customWidth="1"/>
    <col min="14089" max="14089" width="13.5703125" style="269" customWidth="1"/>
    <col min="14090" max="14337" width="11.42578125" style="269"/>
    <col min="14338" max="14338" width="12" style="269" customWidth="1"/>
    <col min="14339" max="14339" width="10" style="269" customWidth="1"/>
    <col min="14340" max="14340" width="17.5703125" style="269" customWidth="1"/>
    <col min="14341" max="14341" width="8.140625" style="269" customWidth="1"/>
    <col min="14342" max="14342" width="22" style="269" customWidth="1"/>
    <col min="14343" max="14343" width="10.5703125" style="269" customWidth="1"/>
    <col min="14344" max="14344" width="10.85546875" style="269" customWidth="1"/>
    <col min="14345" max="14345" width="13.5703125" style="269" customWidth="1"/>
    <col min="14346" max="14593" width="11.42578125" style="269"/>
    <col min="14594" max="14594" width="12" style="269" customWidth="1"/>
    <col min="14595" max="14595" width="10" style="269" customWidth="1"/>
    <col min="14596" max="14596" width="17.5703125" style="269" customWidth="1"/>
    <col min="14597" max="14597" width="8.140625" style="269" customWidth="1"/>
    <col min="14598" max="14598" width="22" style="269" customWidth="1"/>
    <col min="14599" max="14599" width="10.5703125" style="269" customWidth="1"/>
    <col min="14600" max="14600" width="10.85546875" style="269" customWidth="1"/>
    <col min="14601" max="14601" width="13.5703125" style="269" customWidth="1"/>
    <col min="14602" max="14849" width="11.42578125" style="269"/>
    <col min="14850" max="14850" width="12" style="269" customWidth="1"/>
    <col min="14851" max="14851" width="10" style="269" customWidth="1"/>
    <col min="14852" max="14852" width="17.5703125" style="269" customWidth="1"/>
    <col min="14853" max="14853" width="8.140625" style="269" customWidth="1"/>
    <col min="14854" max="14854" width="22" style="269" customWidth="1"/>
    <col min="14855" max="14855" width="10.5703125" style="269" customWidth="1"/>
    <col min="14856" max="14856" width="10.85546875" style="269" customWidth="1"/>
    <col min="14857" max="14857" width="13.5703125" style="269" customWidth="1"/>
    <col min="14858" max="15105" width="11.42578125" style="269"/>
    <col min="15106" max="15106" width="12" style="269" customWidth="1"/>
    <col min="15107" max="15107" width="10" style="269" customWidth="1"/>
    <col min="15108" max="15108" width="17.5703125" style="269" customWidth="1"/>
    <col min="15109" max="15109" width="8.140625" style="269" customWidth="1"/>
    <col min="15110" max="15110" width="22" style="269" customWidth="1"/>
    <col min="15111" max="15111" width="10.5703125" style="269" customWidth="1"/>
    <col min="15112" max="15112" width="10.85546875" style="269" customWidth="1"/>
    <col min="15113" max="15113" width="13.5703125" style="269" customWidth="1"/>
    <col min="15114" max="15361" width="11.42578125" style="269"/>
    <col min="15362" max="15362" width="12" style="269" customWidth="1"/>
    <col min="15363" max="15363" width="10" style="269" customWidth="1"/>
    <col min="15364" max="15364" width="17.5703125" style="269" customWidth="1"/>
    <col min="15365" max="15365" width="8.140625" style="269" customWidth="1"/>
    <col min="15366" max="15366" width="22" style="269" customWidth="1"/>
    <col min="15367" max="15367" width="10.5703125" style="269" customWidth="1"/>
    <col min="15368" max="15368" width="10.85546875" style="269" customWidth="1"/>
    <col min="15369" max="15369" width="13.5703125" style="269" customWidth="1"/>
    <col min="15370" max="15617" width="11.42578125" style="269"/>
    <col min="15618" max="15618" width="12" style="269" customWidth="1"/>
    <col min="15619" max="15619" width="10" style="269" customWidth="1"/>
    <col min="15620" max="15620" width="17.5703125" style="269" customWidth="1"/>
    <col min="15621" max="15621" width="8.140625" style="269" customWidth="1"/>
    <col min="15622" max="15622" width="22" style="269" customWidth="1"/>
    <col min="15623" max="15623" width="10.5703125" style="269" customWidth="1"/>
    <col min="15624" max="15624" width="10.85546875" style="269" customWidth="1"/>
    <col min="15625" max="15625" width="13.5703125" style="269" customWidth="1"/>
    <col min="15626" max="15873" width="11.42578125" style="269"/>
    <col min="15874" max="15874" width="12" style="269" customWidth="1"/>
    <col min="15875" max="15875" width="10" style="269" customWidth="1"/>
    <col min="15876" max="15876" width="17.5703125" style="269" customWidth="1"/>
    <col min="15877" max="15877" width="8.140625" style="269" customWidth="1"/>
    <col min="15878" max="15878" width="22" style="269" customWidth="1"/>
    <col min="15879" max="15879" width="10.5703125" style="269" customWidth="1"/>
    <col min="15880" max="15880" width="10.85546875" style="269" customWidth="1"/>
    <col min="15881" max="15881" width="13.5703125" style="269" customWidth="1"/>
    <col min="15882" max="16129" width="11.42578125" style="269"/>
    <col min="16130" max="16130" width="12" style="269" customWidth="1"/>
    <col min="16131" max="16131" width="10" style="269" customWidth="1"/>
    <col min="16132" max="16132" width="17.5703125" style="269" customWidth="1"/>
    <col min="16133" max="16133" width="8.140625" style="269" customWidth="1"/>
    <col min="16134" max="16134" width="22" style="269" customWidth="1"/>
    <col min="16135" max="16135" width="10.5703125" style="269" customWidth="1"/>
    <col min="16136" max="16136" width="10.85546875" style="269" customWidth="1"/>
    <col min="16137" max="16137" width="13.5703125" style="269" customWidth="1"/>
    <col min="16138" max="16384" width="11.42578125" style="269"/>
  </cols>
  <sheetData>
    <row r="1" spans="1:15" ht="15" customHeight="1">
      <c r="A1" s="801" t="s">
        <v>275</v>
      </c>
      <c r="B1" s="801"/>
      <c r="C1" s="801"/>
      <c r="D1" s="801"/>
      <c r="E1" s="801"/>
      <c r="F1" s="801"/>
      <c r="G1" s="801"/>
      <c r="H1" s="801"/>
    </row>
    <row r="2" spans="1:15" ht="6" customHeight="1">
      <c r="A2" s="270"/>
      <c r="B2" s="270"/>
      <c r="C2" s="270"/>
      <c r="D2" s="270"/>
      <c r="E2" s="270"/>
      <c r="F2" s="270"/>
      <c r="G2" s="270"/>
      <c r="H2" s="270"/>
    </row>
    <row r="3" spans="1:15" ht="19.5" customHeight="1">
      <c r="A3" s="289" t="s">
        <v>28</v>
      </c>
      <c r="B3" s="907" t="s">
        <v>307</v>
      </c>
      <c r="C3" s="908"/>
      <c r="D3" s="909"/>
      <c r="E3" s="290" t="s">
        <v>256</v>
      </c>
      <c r="F3" s="325" t="s">
        <v>308</v>
      </c>
      <c r="G3" s="291" t="s">
        <v>317</v>
      </c>
      <c r="H3" s="324">
        <v>41141</v>
      </c>
    </row>
    <row r="4" spans="1:15" ht="6" customHeight="1">
      <c r="A4" s="270"/>
      <c r="B4" s="292"/>
      <c r="C4" s="292"/>
      <c r="D4" s="292"/>
      <c r="E4" s="292"/>
      <c r="F4" s="293"/>
      <c r="G4" s="292"/>
      <c r="H4" s="292"/>
    </row>
    <row r="5" spans="1:15" ht="20.25" customHeight="1">
      <c r="A5" s="276" t="s">
        <v>276</v>
      </c>
      <c r="B5" s="910" t="s">
        <v>309</v>
      </c>
      <c r="C5" s="911"/>
      <c r="D5" s="912"/>
      <c r="E5" s="291" t="s">
        <v>277</v>
      </c>
      <c r="F5" s="326">
        <v>18143</v>
      </c>
      <c r="G5" s="913" t="s">
        <v>278</v>
      </c>
      <c r="H5" s="324">
        <v>41141</v>
      </c>
    </row>
    <row r="6" spans="1:15" ht="6" customHeight="1">
      <c r="A6" s="915"/>
      <c r="B6" s="915"/>
      <c r="C6" s="916"/>
      <c r="D6" s="916"/>
      <c r="G6" s="914"/>
    </row>
    <row r="7" spans="1:15" ht="12.75" customHeight="1">
      <c r="A7" s="810" t="s">
        <v>318</v>
      </c>
      <c r="B7" s="811"/>
      <c r="C7" s="811"/>
      <c r="D7" s="811"/>
      <c r="E7" s="811"/>
      <c r="F7" s="811"/>
      <c r="G7" s="811"/>
      <c r="H7" s="812"/>
      <c r="I7" s="897" t="s">
        <v>279</v>
      </c>
    </row>
    <row r="8" spans="1:15" ht="12" customHeight="1">
      <c r="A8" s="824" t="s">
        <v>333</v>
      </c>
      <c r="B8" s="825"/>
      <c r="C8" s="825"/>
      <c r="D8" s="825"/>
      <c r="E8" s="825"/>
      <c r="F8" s="825"/>
      <c r="G8" s="825"/>
      <c r="H8" s="826"/>
      <c r="I8" s="898"/>
    </row>
    <row r="9" spans="1:15" ht="12" customHeight="1">
      <c r="A9" s="827"/>
      <c r="B9" s="828"/>
      <c r="C9" s="828"/>
      <c r="D9" s="828"/>
      <c r="E9" s="828"/>
      <c r="F9" s="828"/>
      <c r="G9" s="828"/>
      <c r="H9" s="829"/>
      <c r="I9" s="898"/>
    </row>
    <row r="10" spans="1:15" ht="12" customHeight="1">
      <c r="A10" s="830"/>
      <c r="B10" s="831"/>
      <c r="C10" s="831"/>
      <c r="D10" s="831"/>
      <c r="E10" s="831"/>
      <c r="F10" s="831"/>
      <c r="G10" s="831"/>
      <c r="H10" s="832"/>
      <c r="I10" s="898"/>
    </row>
    <row r="11" spans="1:15" ht="12.75" customHeight="1">
      <c r="A11" s="795" t="s">
        <v>280</v>
      </c>
      <c r="B11" s="796"/>
      <c r="C11" s="796"/>
      <c r="D11" s="796"/>
      <c r="E11" s="796"/>
      <c r="F11" s="796"/>
      <c r="G11" s="796"/>
      <c r="H11" s="797"/>
      <c r="I11" s="898"/>
      <c r="L11" s="279"/>
      <c r="M11" s="279"/>
      <c r="N11" s="279"/>
      <c r="O11" s="279"/>
    </row>
    <row r="12" spans="1:15" ht="12.75" customHeight="1">
      <c r="A12" s="824" t="s">
        <v>334</v>
      </c>
      <c r="B12" s="900"/>
      <c r="C12" s="900"/>
      <c r="D12" s="900"/>
      <c r="E12" s="900"/>
      <c r="F12" s="900"/>
      <c r="G12" s="900"/>
      <c r="H12" s="901"/>
      <c r="I12" s="898"/>
      <c r="L12" s="279"/>
      <c r="M12" s="279"/>
      <c r="N12" s="279"/>
      <c r="O12" s="279"/>
    </row>
    <row r="13" spans="1:15" ht="12.75" customHeight="1">
      <c r="A13" s="902"/>
      <c r="B13" s="903"/>
      <c r="C13" s="903"/>
      <c r="D13" s="903"/>
      <c r="E13" s="903"/>
      <c r="F13" s="903"/>
      <c r="G13" s="903"/>
      <c r="H13" s="904"/>
      <c r="I13" s="898"/>
      <c r="L13" s="279"/>
      <c r="M13" s="279"/>
      <c r="N13" s="279"/>
      <c r="O13" s="279"/>
    </row>
    <row r="14" spans="1:15" ht="12.75" customHeight="1">
      <c r="A14" s="902"/>
      <c r="B14" s="903"/>
      <c r="C14" s="903"/>
      <c r="D14" s="903"/>
      <c r="E14" s="903"/>
      <c r="F14" s="903"/>
      <c r="G14" s="903"/>
      <c r="H14" s="904"/>
      <c r="I14" s="898"/>
      <c r="L14" s="279"/>
      <c r="M14" s="279"/>
      <c r="N14" s="279"/>
      <c r="O14" s="279"/>
    </row>
    <row r="15" spans="1:15" ht="12.75" customHeight="1">
      <c r="A15" s="834"/>
      <c r="B15" s="905"/>
      <c r="C15" s="905"/>
      <c r="D15" s="905"/>
      <c r="E15" s="905"/>
      <c r="F15" s="905"/>
      <c r="G15" s="905"/>
      <c r="H15" s="906"/>
      <c r="I15" s="898"/>
      <c r="L15" s="279"/>
      <c r="M15" s="279"/>
      <c r="N15" s="279"/>
      <c r="O15" s="279"/>
    </row>
    <row r="16" spans="1:15" ht="12" customHeight="1">
      <c r="A16" s="795" t="s">
        <v>281</v>
      </c>
      <c r="B16" s="796"/>
      <c r="C16" s="796"/>
      <c r="D16" s="796"/>
      <c r="E16" s="796"/>
      <c r="F16" s="796"/>
      <c r="G16" s="796"/>
      <c r="H16" s="797"/>
      <c r="I16" s="898"/>
    </row>
    <row r="17" spans="1:9" ht="12.75" customHeight="1">
      <c r="A17" s="824" t="s">
        <v>335</v>
      </c>
      <c r="B17" s="900"/>
      <c r="C17" s="900"/>
      <c r="D17" s="900"/>
      <c r="E17" s="900"/>
      <c r="F17" s="900"/>
      <c r="G17" s="900"/>
      <c r="H17" s="901"/>
      <c r="I17" s="898"/>
    </row>
    <row r="18" spans="1:9" ht="12.75" customHeight="1">
      <c r="A18" s="902"/>
      <c r="B18" s="903"/>
      <c r="C18" s="903"/>
      <c r="D18" s="903"/>
      <c r="E18" s="903"/>
      <c r="F18" s="903"/>
      <c r="G18" s="903"/>
      <c r="H18" s="904"/>
      <c r="I18" s="898"/>
    </row>
    <row r="19" spans="1:9" ht="12.75" customHeight="1">
      <c r="A19" s="902"/>
      <c r="B19" s="903"/>
      <c r="C19" s="903"/>
      <c r="D19" s="903"/>
      <c r="E19" s="903"/>
      <c r="F19" s="903"/>
      <c r="G19" s="903"/>
      <c r="H19" s="904"/>
      <c r="I19" s="898"/>
    </row>
    <row r="20" spans="1:9">
      <c r="A20" s="834"/>
      <c r="B20" s="905"/>
      <c r="C20" s="905"/>
      <c r="D20" s="905"/>
      <c r="E20" s="905"/>
      <c r="F20" s="905"/>
      <c r="G20" s="905"/>
      <c r="H20" s="906"/>
      <c r="I20" s="898"/>
    </row>
    <row r="21" spans="1:9" ht="12.75" customHeight="1">
      <c r="A21" s="833" t="s">
        <v>282</v>
      </c>
      <c r="B21" s="835" t="s">
        <v>310</v>
      </c>
      <c r="C21" s="835"/>
      <c r="D21" s="835"/>
      <c r="E21" s="836"/>
      <c r="F21" s="833" t="s">
        <v>283</v>
      </c>
      <c r="G21" s="839">
        <v>41141</v>
      </c>
      <c r="H21" s="840"/>
      <c r="I21" s="898"/>
    </row>
    <row r="22" spans="1:9" ht="12.75" customHeight="1">
      <c r="A22" s="834"/>
      <c r="B22" s="837"/>
      <c r="C22" s="837"/>
      <c r="D22" s="837"/>
      <c r="E22" s="838"/>
      <c r="F22" s="834"/>
      <c r="G22" s="841"/>
      <c r="H22" s="842"/>
      <c r="I22" s="899"/>
    </row>
    <row r="23" spans="1:9" ht="12.75" customHeight="1">
      <c r="A23" s="795" t="s">
        <v>284</v>
      </c>
      <c r="B23" s="796"/>
      <c r="C23" s="796"/>
      <c r="D23" s="796"/>
      <c r="E23" s="796"/>
      <c r="F23" s="796"/>
      <c r="G23" s="796"/>
      <c r="H23" s="797"/>
      <c r="I23" s="884" t="s">
        <v>285</v>
      </c>
    </row>
    <row r="24" spans="1:9" ht="12.75" customHeight="1">
      <c r="A24" s="294" t="s">
        <v>286</v>
      </c>
      <c r="B24" s="871"/>
      <c r="C24" s="872"/>
      <c r="D24" s="869" t="s">
        <v>287</v>
      </c>
      <c r="E24" s="861"/>
      <c r="F24" s="852" t="s">
        <v>288</v>
      </c>
      <c r="G24" s="888"/>
      <c r="H24" s="861"/>
      <c r="I24" s="885"/>
    </row>
    <row r="25" spans="1:9" ht="12.75" customHeight="1">
      <c r="A25" s="295"/>
      <c r="B25" s="873"/>
      <c r="C25" s="874"/>
      <c r="D25" s="887"/>
      <c r="E25" s="863"/>
      <c r="F25" s="853"/>
      <c r="G25" s="889"/>
      <c r="H25" s="863"/>
      <c r="I25" s="885"/>
    </row>
    <row r="26" spans="1:9" ht="12.75" customHeight="1">
      <c r="A26" s="739" t="s">
        <v>289</v>
      </c>
      <c r="B26" s="740"/>
      <c r="C26" s="740"/>
      <c r="D26" s="740"/>
      <c r="E26" s="740"/>
      <c r="F26" s="740"/>
      <c r="G26" s="740"/>
      <c r="H26" s="741"/>
      <c r="I26" s="885"/>
    </row>
    <row r="27" spans="1:9" ht="12.75" customHeight="1">
      <c r="A27" s="875"/>
      <c r="B27" s="890"/>
      <c r="C27" s="890"/>
      <c r="D27" s="890"/>
      <c r="E27" s="890"/>
      <c r="F27" s="890"/>
      <c r="G27" s="890"/>
      <c r="H27" s="891"/>
      <c r="I27" s="885"/>
    </row>
    <row r="28" spans="1:9" ht="12.75" customHeight="1">
      <c r="A28" s="892"/>
      <c r="B28" s="893"/>
      <c r="C28" s="893"/>
      <c r="D28" s="893"/>
      <c r="E28" s="893"/>
      <c r="F28" s="893"/>
      <c r="G28" s="893"/>
      <c r="H28" s="894"/>
      <c r="I28" s="885"/>
    </row>
    <row r="29" spans="1:9" ht="12.75" customHeight="1">
      <c r="A29" s="875" t="s">
        <v>290</v>
      </c>
      <c r="B29" s="890"/>
      <c r="C29" s="890"/>
      <c r="D29" s="890"/>
      <c r="E29" s="890"/>
      <c r="F29" s="890"/>
      <c r="G29" s="890"/>
      <c r="H29" s="891"/>
      <c r="I29" s="885"/>
    </row>
    <row r="30" spans="1:9" ht="12.75" customHeight="1">
      <c r="A30" s="876"/>
      <c r="B30" s="895"/>
      <c r="C30" s="895"/>
      <c r="D30" s="895"/>
      <c r="E30" s="895"/>
      <c r="F30" s="895"/>
      <c r="G30" s="895"/>
      <c r="H30" s="896"/>
      <c r="I30" s="885"/>
    </row>
    <row r="31" spans="1:9" ht="12.75" customHeight="1">
      <c r="A31" s="739" t="s">
        <v>291</v>
      </c>
      <c r="B31" s="740"/>
      <c r="C31" s="740"/>
      <c r="D31" s="740"/>
      <c r="E31" s="740"/>
      <c r="F31" s="740"/>
      <c r="G31" s="740"/>
      <c r="H31" s="741"/>
      <c r="I31" s="885"/>
    </row>
    <row r="32" spans="1:9" ht="12.75" customHeight="1" thickBot="1">
      <c r="A32" s="846" t="s">
        <v>292</v>
      </c>
      <c r="B32" s="847"/>
      <c r="C32" s="847"/>
      <c r="D32" s="847"/>
      <c r="E32" s="850"/>
      <c r="F32" s="846" t="s">
        <v>44</v>
      </c>
      <c r="G32" s="850"/>
      <c r="H32" s="296" t="s">
        <v>293</v>
      </c>
      <c r="I32" s="885"/>
    </row>
    <row r="33" spans="1:9" ht="12.75" customHeight="1">
      <c r="A33" s="881"/>
      <c r="B33" s="882"/>
      <c r="C33" s="882"/>
      <c r="D33" s="882"/>
      <c r="E33" s="883"/>
      <c r="F33" s="867"/>
      <c r="G33" s="868"/>
      <c r="H33" s="297"/>
      <c r="I33" s="885"/>
    </row>
    <row r="34" spans="1:9" ht="12.75" customHeight="1">
      <c r="A34" s="864"/>
      <c r="B34" s="865"/>
      <c r="C34" s="865"/>
      <c r="D34" s="865"/>
      <c r="E34" s="866"/>
      <c r="F34" s="867"/>
      <c r="G34" s="868"/>
      <c r="H34" s="297"/>
      <c r="I34" s="885"/>
    </row>
    <row r="35" spans="1:9" ht="12.75" customHeight="1">
      <c r="A35" s="864"/>
      <c r="B35" s="865"/>
      <c r="C35" s="865"/>
      <c r="D35" s="865"/>
      <c r="E35" s="866"/>
      <c r="F35" s="867"/>
      <c r="G35" s="868"/>
      <c r="H35" s="297"/>
      <c r="I35" s="885"/>
    </row>
    <row r="36" spans="1:9" ht="12.75" customHeight="1">
      <c r="A36" s="864"/>
      <c r="B36" s="865"/>
      <c r="C36" s="865"/>
      <c r="D36" s="865"/>
      <c r="E36" s="866"/>
      <c r="F36" s="867"/>
      <c r="G36" s="868"/>
      <c r="H36" s="298"/>
      <c r="I36" s="885"/>
    </row>
    <row r="37" spans="1:9" ht="12.75" customHeight="1">
      <c r="A37" s="864"/>
      <c r="B37" s="865"/>
      <c r="C37" s="865"/>
      <c r="D37" s="865"/>
      <c r="E37" s="866"/>
      <c r="F37" s="867"/>
      <c r="G37" s="868"/>
      <c r="H37" s="298"/>
      <c r="I37" s="885"/>
    </row>
    <row r="38" spans="1:9" ht="12.75" customHeight="1">
      <c r="A38" s="739" t="s">
        <v>294</v>
      </c>
      <c r="B38" s="740"/>
      <c r="C38" s="740"/>
      <c r="D38" s="740"/>
      <c r="E38" s="740"/>
      <c r="F38" s="740"/>
      <c r="G38" s="740"/>
      <c r="H38" s="741"/>
      <c r="I38" s="885"/>
    </row>
    <row r="39" spans="1:9" ht="12.75" customHeight="1">
      <c r="A39" s="869" t="s">
        <v>295</v>
      </c>
      <c r="B39" s="871"/>
      <c r="C39" s="871"/>
      <c r="D39" s="872"/>
      <c r="E39" s="875" t="s">
        <v>296</v>
      </c>
      <c r="F39" s="877"/>
      <c r="G39" s="877"/>
      <c r="H39" s="878"/>
      <c r="I39" s="885"/>
    </row>
    <row r="40" spans="1:9" ht="12.75" customHeight="1">
      <c r="A40" s="870"/>
      <c r="B40" s="873"/>
      <c r="C40" s="873"/>
      <c r="D40" s="874"/>
      <c r="E40" s="876"/>
      <c r="F40" s="879"/>
      <c r="G40" s="879"/>
      <c r="H40" s="880"/>
      <c r="I40" s="885"/>
    </row>
    <row r="41" spans="1:9" ht="12.75" customHeight="1">
      <c r="A41" s="774" t="s">
        <v>297</v>
      </c>
      <c r="B41" s="775"/>
      <c r="C41" s="775"/>
      <c r="D41" s="775"/>
      <c r="E41" s="775"/>
      <c r="F41" s="775"/>
      <c r="G41" s="775"/>
      <c r="H41" s="776"/>
      <c r="I41" s="885"/>
    </row>
    <row r="42" spans="1:9" ht="6" customHeight="1">
      <c r="A42" s="299"/>
      <c r="B42" s="300"/>
      <c r="C42" s="300"/>
      <c r="D42" s="300"/>
      <c r="E42" s="300"/>
      <c r="F42" s="300"/>
      <c r="G42" s="300"/>
      <c r="H42" s="301"/>
      <c r="I42" s="885"/>
    </row>
    <row r="43" spans="1:9" ht="12.75" customHeight="1">
      <c r="A43" s="851" t="s">
        <v>298</v>
      </c>
      <c r="B43" s="300"/>
      <c r="C43" s="300"/>
      <c r="D43" s="300"/>
      <c r="E43" s="300"/>
      <c r="F43" s="852" t="s">
        <v>299</v>
      </c>
      <c r="G43" s="854"/>
      <c r="H43" s="855"/>
      <c r="I43" s="885"/>
    </row>
    <row r="44" spans="1:9">
      <c r="A44" s="851"/>
      <c r="B44" s="300"/>
      <c r="C44" s="300"/>
      <c r="D44" s="300"/>
      <c r="E44" s="300"/>
      <c r="F44" s="853"/>
      <c r="G44" s="856"/>
      <c r="H44" s="857"/>
      <c r="I44" s="885"/>
    </row>
    <row r="45" spans="1:9" ht="6" customHeight="1">
      <c r="A45" s="299"/>
      <c r="B45" s="300"/>
      <c r="C45" s="300"/>
      <c r="D45" s="300"/>
      <c r="E45" s="300"/>
      <c r="F45" s="300"/>
      <c r="G45" s="300"/>
      <c r="H45" s="301"/>
      <c r="I45" s="885"/>
    </row>
    <row r="46" spans="1:9">
      <c r="A46" s="858" t="s">
        <v>300</v>
      </c>
      <c r="B46" s="859"/>
      <c r="C46" s="854"/>
      <c r="D46" s="855"/>
      <c r="E46" s="300"/>
      <c r="F46" s="294" t="s">
        <v>29</v>
      </c>
      <c r="G46" s="860"/>
      <c r="H46" s="861"/>
      <c r="I46" s="885"/>
    </row>
    <row r="47" spans="1:9">
      <c r="A47" s="295"/>
      <c r="B47" s="302"/>
      <c r="C47" s="856"/>
      <c r="D47" s="857"/>
      <c r="E47" s="300"/>
      <c r="F47" s="295"/>
      <c r="G47" s="862"/>
      <c r="H47" s="863"/>
      <c r="I47" s="885"/>
    </row>
    <row r="48" spans="1:9" ht="6" customHeight="1">
      <c r="A48" s="303"/>
      <c r="B48" s="300"/>
      <c r="C48" s="300"/>
      <c r="D48" s="300"/>
      <c r="E48" s="300"/>
      <c r="F48" s="300"/>
      <c r="G48" s="300"/>
      <c r="H48" s="304"/>
      <c r="I48" s="885"/>
    </row>
    <row r="49" spans="1:9" ht="12.75" customHeight="1" thickBot="1">
      <c r="A49" s="846" t="s">
        <v>301</v>
      </c>
      <c r="B49" s="847"/>
      <c r="C49" s="848"/>
      <c r="D49" s="849"/>
      <c r="E49" s="296" t="s">
        <v>302</v>
      </c>
      <c r="F49" s="846" t="s">
        <v>303</v>
      </c>
      <c r="G49" s="850"/>
      <c r="H49" s="296" t="s">
        <v>304</v>
      </c>
      <c r="I49" s="885"/>
    </row>
    <row r="50" spans="1:9" ht="12.75" customHeight="1">
      <c r="A50" s="843"/>
      <c r="B50" s="843"/>
      <c r="C50" s="843"/>
      <c r="D50" s="843"/>
      <c r="E50" s="298"/>
      <c r="F50" s="844"/>
      <c r="G50" s="845"/>
      <c r="H50" s="305"/>
      <c r="I50" s="885"/>
    </row>
    <row r="51" spans="1:9" ht="12.75" customHeight="1">
      <c r="A51" s="843"/>
      <c r="B51" s="843"/>
      <c r="C51" s="843"/>
      <c r="D51" s="843"/>
      <c r="E51" s="298"/>
      <c r="F51" s="844"/>
      <c r="G51" s="845"/>
      <c r="H51" s="305"/>
      <c r="I51" s="885"/>
    </row>
    <row r="52" spans="1:9" ht="12.75" customHeight="1">
      <c r="A52" s="843"/>
      <c r="B52" s="843"/>
      <c r="C52" s="843"/>
      <c r="D52" s="843"/>
      <c r="E52" s="298"/>
      <c r="F52" s="306"/>
      <c r="G52" s="307"/>
      <c r="H52" s="305"/>
      <c r="I52" s="885"/>
    </row>
    <row r="53" spans="1:9" ht="12.75" customHeight="1">
      <c r="A53" s="843"/>
      <c r="B53" s="843"/>
      <c r="C53" s="843"/>
      <c r="D53" s="843"/>
      <c r="E53" s="298"/>
      <c r="F53" s="844"/>
      <c r="G53" s="845"/>
      <c r="H53" s="305"/>
      <c r="I53" s="885"/>
    </row>
    <row r="54" spans="1:9" ht="12.75" customHeight="1">
      <c r="A54" s="843"/>
      <c r="B54" s="843"/>
      <c r="C54" s="843"/>
      <c r="D54" s="843"/>
      <c r="E54" s="298"/>
      <c r="F54" s="844"/>
      <c r="G54" s="845"/>
      <c r="H54" s="305"/>
      <c r="I54" s="886"/>
    </row>
    <row r="55" spans="1:9">
      <c r="A55" s="739" t="s">
        <v>305</v>
      </c>
      <c r="B55" s="740"/>
      <c r="C55" s="740"/>
      <c r="D55" s="740"/>
      <c r="E55" s="740"/>
      <c r="F55" s="740"/>
      <c r="G55" s="740"/>
      <c r="H55" s="741"/>
      <c r="I55" s="821" t="s">
        <v>279</v>
      </c>
    </row>
    <row r="56" spans="1:9" ht="12.75" customHeight="1">
      <c r="A56" s="824" t="s">
        <v>311</v>
      </c>
      <c r="B56" s="825"/>
      <c r="C56" s="825"/>
      <c r="D56" s="825"/>
      <c r="E56" s="825"/>
      <c r="F56" s="825"/>
      <c r="G56" s="825"/>
      <c r="H56" s="826"/>
      <c r="I56" s="822"/>
    </row>
    <row r="57" spans="1:9" ht="12.75" customHeight="1">
      <c r="A57" s="827"/>
      <c r="B57" s="828"/>
      <c r="C57" s="828"/>
      <c r="D57" s="828"/>
      <c r="E57" s="828"/>
      <c r="F57" s="828"/>
      <c r="G57" s="828"/>
      <c r="H57" s="829"/>
      <c r="I57" s="822"/>
    </row>
    <row r="58" spans="1:9" ht="12.75" customHeight="1">
      <c r="A58" s="827"/>
      <c r="B58" s="828"/>
      <c r="C58" s="828"/>
      <c r="D58" s="828"/>
      <c r="E58" s="828"/>
      <c r="F58" s="828"/>
      <c r="G58" s="828"/>
      <c r="H58" s="829"/>
      <c r="I58" s="822"/>
    </row>
    <row r="59" spans="1:9" ht="12.75" customHeight="1">
      <c r="A59" s="830"/>
      <c r="B59" s="831"/>
      <c r="C59" s="831"/>
      <c r="D59" s="831"/>
      <c r="E59" s="831"/>
      <c r="F59" s="831"/>
      <c r="G59" s="831"/>
      <c r="H59" s="832"/>
      <c r="I59" s="822"/>
    </row>
    <row r="60" spans="1:9" ht="12.75" customHeight="1">
      <c r="A60" s="739" t="s">
        <v>306</v>
      </c>
      <c r="B60" s="740"/>
      <c r="C60" s="740"/>
      <c r="D60" s="740"/>
      <c r="E60" s="740"/>
      <c r="F60" s="740"/>
      <c r="G60" s="740"/>
      <c r="H60" s="741"/>
      <c r="I60" s="822"/>
    </row>
    <row r="61" spans="1:9" ht="12.75" customHeight="1">
      <c r="A61" s="833" t="s">
        <v>282</v>
      </c>
      <c r="B61" s="835" t="s">
        <v>310</v>
      </c>
      <c r="C61" s="835"/>
      <c r="D61" s="835"/>
      <c r="E61" s="836"/>
      <c r="F61" s="833" t="s">
        <v>29</v>
      </c>
      <c r="G61" s="839">
        <v>41233</v>
      </c>
      <c r="H61" s="840"/>
      <c r="I61" s="822"/>
    </row>
    <row r="62" spans="1:9" ht="12.75" customHeight="1">
      <c r="A62" s="834"/>
      <c r="B62" s="837"/>
      <c r="C62" s="837"/>
      <c r="D62" s="837"/>
      <c r="E62" s="838"/>
      <c r="F62" s="834"/>
      <c r="G62" s="841"/>
      <c r="H62" s="842"/>
      <c r="I62" s="823"/>
    </row>
  </sheetData>
  <mergeCells count="72">
    <mergeCell ref="A1:H1"/>
    <mergeCell ref="B3:D3"/>
    <mergeCell ref="B5:D5"/>
    <mergeCell ref="G5:G6"/>
    <mergeCell ref="A6:B6"/>
    <mergeCell ref="C6:D6"/>
    <mergeCell ref="A7:H7"/>
    <mergeCell ref="I7:I22"/>
    <mergeCell ref="A8:H10"/>
    <mergeCell ref="A11:H11"/>
    <mergeCell ref="A12:H15"/>
    <mergeCell ref="A16:H16"/>
    <mergeCell ref="A17:H20"/>
    <mergeCell ref="A21:A22"/>
    <mergeCell ref="B21:E22"/>
    <mergeCell ref="F21:F22"/>
    <mergeCell ref="G21:H22"/>
    <mergeCell ref="A23:H23"/>
    <mergeCell ref="I23:I54"/>
    <mergeCell ref="B24:C25"/>
    <mergeCell ref="D24:D25"/>
    <mergeCell ref="E24:E25"/>
    <mergeCell ref="F24:G25"/>
    <mergeCell ref="H24:H25"/>
    <mergeCell ref="A26:H26"/>
    <mergeCell ref="A27:H28"/>
    <mergeCell ref="A29:A30"/>
    <mergeCell ref="B29:H30"/>
    <mergeCell ref="A31:H31"/>
    <mergeCell ref="A32:E32"/>
    <mergeCell ref="F32:G32"/>
    <mergeCell ref="A34:E34"/>
    <mergeCell ref="F34:G34"/>
    <mergeCell ref="A35:E35"/>
    <mergeCell ref="F35:G35"/>
    <mergeCell ref="A33:E33"/>
    <mergeCell ref="F33:G33"/>
    <mergeCell ref="A36:E36"/>
    <mergeCell ref="F36:G36"/>
    <mergeCell ref="A37:E37"/>
    <mergeCell ref="F37:G37"/>
    <mergeCell ref="A38:H38"/>
    <mergeCell ref="A39:A40"/>
    <mergeCell ref="B39:D40"/>
    <mergeCell ref="E39:E40"/>
    <mergeCell ref="F39:H40"/>
    <mergeCell ref="A41:H41"/>
    <mergeCell ref="A43:A44"/>
    <mergeCell ref="F43:F44"/>
    <mergeCell ref="G43:H44"/>
    <mergeCell ref="A46:B46"/>
    <mergeCell ref="C46:D47"/>
    <mergeCell ref="G46:H47"/>
    <mergeCell ref="A49:D49"/>
    <mergeCell ref="F49:G49"/>
    <mergeCell ref="A50:D50"/>
    <mergeCell ref="F50:G50"/>
    <mergeCell ref="A51:D51"/>
    <mergeCell ref="F51:G51"/>
    <mergeCell ref="A52:D52"/>
    <mergeCell ref="A53:D53"/>
    <mergeCell ref="F53:G53"/>
    <mergeCell ref="A54:D54"/>
    <mergeCell ref="F54:G54"/>
    <mergeCell ref="I55:I62"/>
    <mergeCell ref="A56:H59"/>
    <mergeCell ref="A60:H60"/>
    <mergeCell ref="A61:A62"/>
    <mergeCell ref="B61:E62"/>
    <mergeCell ref="F61:F62"/>
    <mergeCell ref="G61:H62"/>
    <mergeCell ref="A55:H55"/>
  </mergeCells>
  <printOptions horizontalCentered="1" verticalCentered="1"/>
  <pageMargins left="0.25" right="7.0000000000000007E-2" top="3.7401574999999999E-2" bottom="0.38" header="0" footer="0.18"/>
  <pageSetup scale="67" orientation="portrait" r:id="rId1"/>
  <headerFooter alignWithMargins="0">
    <oddFooter xml:space="preserve">&amp;LISQ-006-FO
&amp;CRev. A&amp;"Arial,Italic"
Copies must be verified for current revision.&amp;"Arial,Regular"    &amp;RDate: 11/01/2012
</oddFooter>
  </headerFooter>
  <drawing r:id="rId2"/>
  <legacyDrawing r:id="rId3"/>
</worksheet>
</file>

<file path=xl/worksheets/sheet14.xml><?xml version="1.0" encoding="utf-8"?>
<worksheet xmlns="http://schemas.openxmlformats.org/spreadsheetml/2006/main" xmlns:r="http://schemas.openxmlformats.org/officeDocument/2006/relationships">
  <dimension ref="A1:C6"/>
  <sheetViews>
    <sheetView workbookViewId="0">
      <selection activeCell="S26" sqref="S26"/>
    </sheetView>
  </sheetViews>
  <sheetFormatPr defaultRowHeight="12.75"/>
  <cols>
    <col min="1" max="1" width="17" customWidth="1"/>
    <col min="2" max="2" width="18.140625" customWidth="1"/>
    <col min="3" max="3" width="54.7109375" customWidth="1"/>
  </cols>
  <sheetData>
    <row r="1" spans="1:3">
      <c r="A1" s="97" t="s">
        <v>112</v>
      </c>
      <c r="B1" s="97" t="s">
        <v>113</v>
      </c>
      <c r="C1" s="97" t="s">
        <v>114</v>
      </c>
    </row>
    <row r="2" spans="1:3">
      <c r="A2" s="61">
        <v>0</v>
      </c>
      <c r="B2" s="98">
        <v>41018</v>
      </c>
      <c r="C2" s="96" t="s">
        <v>240</v>
      </c>
    </row>
    <row r="3" spans="1:3" ht="114.75">
      <c r="A3" s="61">
        <v>1</v>
      </c>
      <c r="B3" s="323">
        <v>41037</v>
      </c>
      <c r="C3" s="253" t="s">
        <v>251</v>
      </c>
    </row>
    <row r="4" spans="1:3" ht="63.75">
      <c r="A4" s="61">
        <v>2</v>
      </c>
      <c r="B4" s="323">
        <v>41073</v>
      </c>
      <c r="C4" s="254" t="s">
        <v>252</v>
      </c>
    </row>
    <row r="5" spans="1:3" ht="38.25">
      <c r="A5" s="62" t="s">
        <v>331</v>
      </c>
      <c r="B5" s="323">
        <v>41146</v>
      </c>
      <c r="C5" s="322" t="s">
        <v>332</v>
      </c>
    </row>
    <row r="6" spans="1:3">
      <c r="A6" s="383" t="s">
        <v>367</v>
      </c>
      <c r="B6" s="98">
        <v>41214</v>
      </c>
      <c r="C6" s="96" t="s">
        <v>368</v>
      </c>
    </row>
  </sheetData>
  <sheetProtection password="C5CA" sheet="1" objects="1" scenarios="1" formatCells="0"/>
  <pageMargins left="0.48" right="0.49" top="0.57999999999999996" bottom="0.55000000000000004" header="0.3" footer="0.3"/>
  <pageSetup orientation="portrait" r:id="rId1"/>
</worksheet>
</file>

<file path=xl/worksheets/sheet2.xml><?xml version="1.0" encoding="utf-8"?>
<worksheet xmlns="http://schemas.openxmlformats.org/spreadsheetml/2006/main" xmlns:r="http://schemas.openxmlformats.org/officeDocument/2006/relationships">
  <dimension ref="A1:I2983"/>
  <sheetViews>
    <sheetView showGridLines="0" tabSelected="1" zoomScale="110" zoomScaleNormal="110" workbookViewId="0">
      <selection activeCell="C4" sqref="C4:I4"/>
    </sheetView>
  </sheetViews>
  <sheetFormatPr defaultRowHeight="12.75"/>
  <cols>
    <col min="1" max="1" width="14.28515625" style="367" customWidth="1"/>
    <col min="2" max="2" width="11" style="367" customWidth="1"/>
    <col min="3" max="3" width="10.42578125" style="367" customWidth="1"/>
    <col min="4" max="5" width="9.140625" style="367"/>
    <col min="6" max="6" width="8.5703125" style="367" customWidth="1"/>
    <col min="7" max="7" width="8" style="367" customWidth="1"/>
    <col min="8" max="8" width="15" style="367" customWidth="1"/>
    <col min="9" max="9" width="17.140625" style="367" customWidth="1"/>
    <col min="10" max="10" width="10.5703125" style="74" customWidth="1"/>
    <col min="11" max="16384" width="9.140625" style="74"/>
  </cols>
  <sheetData>
    <row r="1" spans="1:9" s="367" customFormat="1" ht="64.5" customHeight="1">
      <c r="A1" s="257"/>
      <c r="B1" s="442"/>
      <c r="C1" s="442"/>
      <c r="D1" s="442"/>
      <c r="E1" s="442"/>
      <c r="F1" s="442"/>
      <c r="G1" s="442"/>
      <c r="H1" s="442"/>
      <c r="I1" s="258"/>
    </row>
    <row r="2" spans="1:9" s="368" customFormat="1" ht="20.25">
      <c r="A2" s="259"/>
      <c r="B2" s="443" t="s">
        <v>312</v>
      </c>
      <c r="C2" s="443"/>
      <c r="D2" s="443"/>
      <c r="E2" s="443"/>
      <c r="F2" s="443"/>
      <c r="G2" s="443"/>
      <c r="H2" s="443"/>
      <c r="I2" s="260"/>
    </row>
    <row r="3" spans="1:9" s="368" customFormat="1" ht="20.25">
      <c r="A3" s="259"/>
      <c r="B3" s="444" t="s">
        <v>313</v>
      </c>
      <c r="C3" s="444"/>
      <c r="D3" s="444"/>
      <c r="E3" s="444"/>
      <c r="F3" s="444"/>
      <c r="G3" s="444"/>
      <c r="H3" s="444"/>
      <c r="I3" s="260"/>
    </row>
    <row r="4" spans="1:9" s="368" customFormat="1" ht="21" thickBot="1">
      <c r="A4" s="445" t="s">
        <v>253</v>
      </c>
      <c r="B4" s="446"/>
      <c r="C4" s="447" t="s">
        <v>330</v>
      </c>
      <c r="D4" s="447"/>
      <c r="E4" s="447"/>
      <c r="F4" s="447"/>
      <c r="G4" s="447"/>
      <c r="H4" s="447"/>
      <c r="I4" s="447"/>
    </row>
    <row r="5" spans="1:9" s="368" customFormat="1" ht="18" customHeight="1" thickBot="1">
      <c r="A5" s="448" t="s">
        <v>327</v>
      </c>
      <c r="B5" s="449"/>
      <c r="C5" s="450"/>
      <c r="D5" s="451"/>
      <c r="E5" s="452"/>
      <c r="F5" s="453" t="s">
        <v>70</v>
      </c>
      <c r="G5" s="453"/>
      <c r="H5" s="454"/>
      <c r="I5" s="455"/>
    </row>
    <row r="6" spans="1:9" s="369" customFormat="1" ht="18.75" customHeight="1">
      <c r="A6" s="456" t="s">
        <v>366</v>
      </c>
      <c r="B6" s="457"/>
      <c r="C6" s="458"/>
      <c r="D6" s="458"/>
      <c r="E6" s="458"/>
      <c r="F6" s="458"/>
      <c r="G6" s="458"/>
      <c r="H6" s="458"/>
      <c r="I6" s="459"/>
    </row>
    <row r="7" spans="1:9" s="368" customFormat="1" ht="21" thickBot="1">
      <c r="A7" s="460" t="s">
        <v>254</v>
      </c>
      <c r="B7" s="461"/>
      <c r="C7" s="462"/>
      <c r="D7" s="462"/>
      <c r="E7" s="462"/>
      <c r="F7" s="462"/>
      <c r="G7" s="462"/>
      <c r="H7" s="462"/>
      <c r="I7" s="463"/>
    </row>
    <row r="8" spans="1:9" s="367" customFormat="1" ht="20.25">
      <c r="A8" s="464" t="s">
        <v>255</v>
      </c>
      <c r="B8" s="465"/>
      <c r="C8" s="465"/>
      <c r="D8" s="465"/>
      <c r="E8" s="465"/>
      <c r="F8" s="465"/>
      <c r="G8" s="465"/>
      <c r="H8" s="465"/>
      <c r="I8" s="466"/>
    </row>
    <row r="9" spans="1:9" s="369" customFormat="1" ht="15">
      <c r="A9" s="433" t="s">
        <v>256</v>
      </c>
      <c r="B9" s="434"/>
      <c r="C9" s="435"/>
      <c r="D9" s="435"/>
      <c r="E9" s="435"/>
      <c r="F9" s="435"/>
      <c r="G9" s="435"/>
      <c r="H9" s="435"/>
      <c r="I9" s="436"/>
    </row>
    <row r="10" spans="1:9" s="369" customFormat="1" ht="15">
      <c r="A10" s="433" t="s">
        <v>257</v>
      </c>
      <c r="B10" s="434"/>
      <c r="C10" s="435"/>
      <c r="D10" s="435"/>
      <c r="E10" s="435"/>
      <c r="F10" s="435"/>
      <c r="G10" s="435"/>
      <c r="H10" s="435"/>
      <c r="I10" s="436"/>
    </row>
    <row r="11" spans="1:9" s="369" customFormat="1" ht="15">
      <c r="A11" s="433" t="s">
        <v>258</v>
      </c>
      <c r="B11" s="434"/>
      <c r="C11" s="435"/>
      <c r="D11" s="435"/>
      <c r="E11" s="435"/>
      <c r="F11" s="435"/>
      <c r="G11" s="435"/>
      <c r="H11" s="435"/>
      <c r="I11" s="436"/>
    </row>
    <row r="12" spans="1:9" s="369" customFormat="1" ht="15">
      <c r="A12" s="437"/>
      <c r="B12" s="438"/>
      <c r="C12" s="435"/>
      <c r="D12" s="435"/>
      <c r="E12" s="435"/>
      <c r="F12" s="435"/>
      <c r="G12" s="435"/>
      <c r="H12" s="435"/>
      <c r="I12" s="436"/>
    </row>
    <row r="13" spans="1:9" s="369" customFormat="1" ht="15">
      <c r="A13" s="433" t="s">
        <v>259</v>
      </c>
      <c r="B13" s="434"/>
      <c r="C13" s="435"/>
      <c r="D13" s="435"/>
      <c r="E13" s="435"/>
      <c r="F13" s="435"/>
      <c r="G13" s="435"/>
      <c r="H13" s="263" t="s">
        <v>260</v>
      </c>
      <c r="I13" s="352"/>
    </row>
    <row r="14" spans="1:9" s="369" customFormat="1" ht="15.75" thickBot="1">
      <c r="A14" s="439" t="s">
        <v>261</v>
      </c>
      <c r="B14" s="440"/>
      <c r="C14" s="422"/>
      <c r="D14" s="422"/>
      <c r="E14" s="422"/>
      <c r="F14" s="422"/>
      <c r="G14" s="422"/>
      <c r="H14" s="373"/>
      <c r="I14" s="374"/>
    </row>
    <row r="15" spans="1:9" s="367" customFormat="1" ht="10.5" customHeight="1" thickBot="1">
      <c r="A15" s="393"/>
      <c r="B15" s="394"/>
      <c r="C15" s="441"/>
      <c r="D15" s="441"/>
      <c r="E15" s="441"/>
      <c r="F15" s="441"/>
      <c r="G15" s="441"/>
      <c r="H15" s="394"/>
      <c r="I15" s="395"/>
    </row>
    <row r="16" spans="1:9" s="367" customFormat="1" ht="20.25">
      <c r="A16" s="418" t="s">
        <v>262</v>
      </c>
      <c r="B16" s="419"/>
      <c r="C16" s="419"/>
      <c r="D16" s="419"/>
      <c r="E16" s="419"/>
      <c r="F16" s="419"/>
      <c r="G16" s="419"/>
      <c r="H16" s="419"/>
      <c r="I16" s="420"/>
    </row>
    <row r="17" spans="1:9" s="369" customFormat="1" ht="15">
      <c r="A17" s="405" t="s">
        <v>263</v>
      </c>
      <c r="B17" s="406"/>
      <c r="C17" s="406"/>
      <c r="D17" s="406" t="s">
        <v>264</v>
      </c>
      <c r="E17" s="406"/>
      <c r="F17" s="406"/>
      <c r="G17" s="406"/>
      <c r="H17" s="406" t="s">
        <v>265</v>
      </c>
      <c r="I17" s="407"/>
    </row>
    <row r="18" spans="1:9" s="369" customFormat="1" ht="15">
      <c r="A18" s="421"/>
      <c r="B18" s="422"/>
      <c r="C18" s="422"/>
      <c r="D18" s="422"/>
      <c r="E18" s="422"/>
      <c r="F18" s="422"/>
      <c r="G18" s="422"/>
      <c r="H18" s="422"/>
      <c r="I18" s="423"/>
    </row>
    <row r="19" spans="1:9" s="369" customFormat="1" ht="15">
      <c r="A19" s="421"/>
      <c r="B19" s="422"/>
      <c r="C19" s="422"/>
      <c r="D19" s="422"/>
      <c r="E19" s="422"/>
      <c r="F19" s="422"/>
      <c r="G19" s="422"/>
      <c r="H19" s="422"/>
      <c r="I19" s="423"/>
    </row>
    <row r="20" spans="1:9" s="369" customFormat="1" ht="15">
      <c r="A20" s="421"/>
      <c r="B20" s="422"/>
      <c r="C20" s="422"/>
      <c r="D20" s="422"/>
      <c r="E20" s="422"/>
      <c r="F20" s="422"/>
      <c r="G20" s="422"/>
      <c r="H20" s="422"/>
      <c r="I20" s="423"/>
    </row>
    <row r="21" spans="1:9" s="369" customFormat="1" ht="15">
      <c r="A21" s="421"/>
      <c r="B21" s="422"/>
      <c r="C21" s="422"/>
      <c r="D21" s="422"/>
      <c r="E21" s="422"/>
      <c r="F21" s="422"/>
      <c r="G21" s="422"/>
      <c r="H21" s="422"/>
      <c r="I21" s="423"/>
    </row>
    <row r="22" spans="1:9" s="369" customFormat="1" ht="15.75" thickBot="1">
      <c r="A22" s="424"/>
      <c r="B22" s="425"/>
      <c r="C22" s="425"/>
      <c r="D22" s="425"/>
      <c r="E22" s="425"/>
      <c r="F22" s="425"/>
      <c r="G22" s="425"/>
      <c r="H22" s="425"/>
      <c r="I22" s="426"/>
    </row>
    <row r="23" spans="1:9" s="367" customFormat="1" ht="13.5" customHeight="1" thickBot="1">
      <c r="A23" s="427"/>
      <c r="B23" s="428"/>
      <c r="C23" s="428"/>
      <c r="D23" s="428"/>
      <c r="E23" s="428"/>
      <c r="F23" s="428"/>
      <c r="G23" s="428"/>
      <c r="H23" s="428"/>
      <c r="I23" s="429"/>
    </row>
    <row r="24" spans="1:9" s="369" customFormat="1" ht="16.5" thickBot="1">
      <c r="A24" s="430" t="s">
        <v>266</v>
      </c>
      <c r="B24" s="431"/>
      <c r="C24" s="431"/>
      <c r="D24" s="432"/>
      <c r="E24" s="432"/>
      <c r="F24" s="431" t="s">
        <v>267</v>
      </c>
      <c r="G24" s="431"/>
      <c r="H24" s="431"/>
      <c r="I24" s="353"/>
    </row>
    <row r="25" spans="1:9" s="367" customFormat="1" ht="13.5" thickBot="1">
      <c r="A25" s="393"/>
      <c r="B25" s="394"/>
      <c r="C25" s="394"/>
      <c r="D25" s="394"/>
      <c r="E25" s="394"/>
      <c r="F25" s="394"/>
      <c r="G25" s="394"/>
      <c r="H25" s="394"/>
      <c r="I25" s="395"/>
    </row>
    <row r="26" spans="1:9" s="368" customFormat="1" ht="20.25">
      <c r="A26" s="418" t="s">
        <v>268</v>
      </c>
      <c r="B26" s="419"/>
      <c r="C26" s="419"/>
      <c r="D26" s="419"/>
      <c r="E26" s="419"/>
      <c r="F26" s="419"/>
      <c r="G26" s="419"/>
      <c r="H26" s="419"/>
      <c r="I26" s="420"/>
    </row>
    <row r="27" spans="1:9" s="369" customFormat="1" ht="15">
      <c r="A27" s="405" t="s">
        <v>269</v>
      </c>
      <c r="B27" s="406"/>
      <c r="C27" s="406"/>
      <c r="D27" s="406"/>
      <c r="E27" s="406" t="s">
        <v>270</v>
      </c>
      <c r="F27" s="406"/>
      <c r="G27" s="406"/>
      <c r="H27" s="406" t="s">
        <v>65</v>
      </c>
      <c r="I27" s="407"/>
    </row>
    <row r="28" spans="1:9" s="369" customFormat="1" ht="15">
      <c r="A28" s="408"/>
      <c r="B28" s="409"/>
      <c r="C28" s="409"/>
      <c r="D28" s="409"/>
      <c r="E28" s="412" t="str">
        <f>'C Rep.'!AB42</f>
        <v/>
      </c>
      <c r="F28" s="412"/>
      <c r="G28" s="412"/>
      <c r="H28" s="414" t="str">
        <f>IF(E28="","",IF(E28&gt;=90%,"A",IF(E28&gt;=80%,"B","C")))</f>
        <v/>
      </c>
      <c r="I28" s="415"/>
    </row>
    <row r="29" spans="1:9" s="369" customFormat="1" ht="15">
      <c r="A29" s="408"/>
      <c r="B29" s="409"/>
      <c r="C29" s="409"/>
      <c r="D29" s="409"/>
      <c r="E29" s="412"/>
      <c r="F29" s="412"/>
      <c r="G29" s="412"/>
      <c r="H29" s="414"/>
      <c r="I29" s="415"/>
    </row>
    <row r="30" spans="1:9" s="369" customFormat="1" ht="15">
      <c r="A30" s="408"/>
      <c r="B30" s="409"/>
      <c r="C30" s="409"/>
      <c r="D30" s="409"/>
      <c r="E30" s="412"/>
      <c r="F30" s="412"/>
      <c r="G30" s="412"/>
      <c r="H30" s="414"/>
      <c r="I30" s="415"/>
    </row>
    <row r="31" spans="1:9" s="369" customFormat="1" ht="15">
      <c r="A31" s="408"/>
      <c r="B31" s="409"/>
      <c r="C31" s="409"/>
      <c r="D31" s="409"/>
      <c r="E31" s="412"/>
      <c r="F31" s="412"/>
      <c r="G31" s="412"/>
      <c r="H31" s="414"/>
      <c r="I31" s="415"/>
    </row>
    <row r="32" spans="1:9" s="367" customFormat="1" ht="13.5" thickBot="1">
      <c r="A32" s="410"/>
      <c r="B32" s="411"/>
      <c r="C32" s="411"/>
      <c r="D32" s="411"/>
      <c r="E32" s="413"/>
      <c r="F32" s="413"/>
      <c r="G32" s="413"/>
      <c r="H32" s="416"/>
      <c r="I32" s="417"/>
    </row>
    <row r="33" spans="1:9" s="367" customFormat="1" ht="13.5" customHeight="1" thickBot="1">
      <c r="A33" s="264"/>
      <c r="B33" s="265"/>
      <c r="C33" s="265"/>
      <c r="D33" s="265"/>
      <c r="E33" s="266"/>
      <c r="F33" s="266"/>
      <c r="G33" s="266"/>
      <c r="H33" s="267"/>
      <c r="I33" s="268"/>
    </row>
    <row r="34" spans="1:9" s="367" customFormat="1" ht="16.5" customHeight="1" thickBot="1">
      <c r="A34" s="389" t="s">
        <v>271</v>
      </c>
      <c r="B34" s="390"/>
      <c r="C34" s="391"/>
      <c r="D34" s="392"/>
      <c r="E34" s="266"/>
      <c r="F34" s="266"/>
      <c r="G34" s="266"/>
      <c r="H34" s="267"/>
      <c r="I34" s="268"/>
    </row>
    <row r="35" spans="1:9" s="367" customFormat="1" ht="13.5" thickBot="1">
      <c r="A35" s="393"/>
      <c r="B35" s="394"/>
      <c r="C35" s="394"/>
      <c r="D35" s="394"/>
      <c r="E35" s="394"/>
      <c r="F35" s="394"/>
      <c r="G35" s="394"/>
      <c r="H35" s="394"/>
      <c r="I35" s="395"/>
    </row>
    <row r="36" spans="1:9" s="367" customFormat="1" ht="27" customHeight="1">
      <c r="A36" s="396" t="s">
        <v>272</v>
      </c>
      <c r="B36" s="397"/>
      <c r="C36" s="398"/>
      <c r="D36" s="399"/>
      <c r="E36" s="400"/>
      <c r="F36" s="400"/>
      <c r="G36" s="401"/>
      <c r="H36" s="357" t="s">
        <v>29</v>
      </c>
      <c r="I36" s="356"/>
    </row>
    <row r="37" spans="1:9" s="367" customFormat="1" ht="21" customHeight="1">
      <c r="A37" s="359" t="s">
        <v>273</v>
      </c>
      <c r="B37" s="402"/>
      <c r="C37" s="403"/>
      <c r="D37" s="354"/>
      <c r="E37" s="336" t="s">
        <v>274</v>
      </c>
      <c r="F37" s="403"/>
      <c r="G37" s="403"/>
      <c r="H37" s="403"/>
      <c r="I37" s="404"/>
    </row>
    <row r="38" spans="1:9" s="367" customFormat="1" ht="26.25" customHeight="1" thickBot="1">
      <c r="A38" s="385" t="s">
        <v>282</v>
      </c>
      <c r="B38" s="386"/>
      <c r="C38" s="387"/>
      <c r="D38" s="388"/>
      <c r="E38" s="388"/>
      <c r="F38" s="388"/>
      <c r="G38" s="388"/>
      <c r="H38" s="358" t="s">
        <v>29</v>
      </c>
      <c r="I38" s="355"/>
    </row>
    <row r="39" spans="1:9" s="367" customFormat="1" ht="13.5" thickBot="1">
      <c r="A39" s="370"/>
      <c r="B39" s="371"/>
      <c r="C39" s="371"/>
      <c r="D39" s="371"/>
      <c r="E39" s="371"/>
      <c r="F39" s="371"/>
      <c r="G39" s="371"/>
      <c r="H39" s="371"/>
      <c r="I39" s="372"/>
    </row>
    <row r="40" spans="1:9" s="367" customFormat="1"/>
    <row r="41" spans="1:9" s="367" customFormat="1"/>
    <row r="42" spans="1:9" s="367" customFormat="1"/>
    <row r="43" spans="1:9" s="367" customFormat="1"/>
    <row r="44" spans="1:9" s="367" customFormat="1"/>
    <row r="45" spans="1:9" s="367" customFormat="1"/>
    <row r="46" spans="1:9" s="367" customFormat="1"/>
    <row r="47" spans="1:9" s="367" customFormat="1"/>
    <row r="48" spans="1:9" s="367" customFormat="1"/>
    <row r="49" s="367" customFormat="1"/>
    <row r="50" s="367" customFormat="1"/>
    <row r="51" s="367" customFormat="1"/>
    <row r="52" s="367" customFormat="1"/>
    <row r="53" s="367" customFormat="1"/>
    <row r="54" s="367" customFormat="1"/>
    <row r="55" s="367" customFormat="1"/>
    <row r="56" s="367" customFormat="1"/>
    <row r="57" s="367" customFormat="1"/>
    <row r="58" s="367" customFormat="1"/>
    <row r="59" s="367" customFormat="1"/>
    <row r="60" s="367" customFormat="1"/>
    <row r="61" s="367" customFormat="1"/>
    <row r="62" s="367" customFormat="1"/>
    <row r="63" s="367" customFormat="1"/>
    <row r="64" s="367" customFormat="1"/>
    <row r="65" s="367" customFormat="1"/>
    <row r="66" s="367" customFormat="1"/>
    <row r="67" s="367" customFormat="1"/>
    <row r="68" s="367" customFormat="1"/>
    <row r="69" s="367" customFormat="1"/>
    <row r="70" s="367" customFormat="1"/>
    <row r="71" s="367" customFormat="1"/>
    <row r="72" s="367" customFormat="1"/>
    <row r="73" s="367" customFormat="1"/>
    <row r="74" s="367" customFormat="1"/>
    <row r="75" s="367" customFormat="1"/>
    <row r="76" s="367" customFormat="1"/>
    <row r="77" s="367" customFormat="1"/>
    <row r="78" s="367" customFormat="1"/>
    <row r="79" s="367" customFormat="1"/>
    <row r="80" s="367" customFormat="1"/>
    <row r="81" s="367" customFormat="1"/>
    <row r="82" s="367" customFormat="1"/>
    <row r="83" s="367" customFormat="1"/>
    <row r="84" s="367" customFormat="1"/>
    <row r="85" s="367" customFormat="1"/>
    <row r="86" s="367" customFormat="1"/>
    <row r="87" s="367" customFormat="1"/>
    <row r="88" s="367" customFormat="1"/>
    <row r="89" s="367" customFormat="1"/>
    <row r="90" s="367" customFormat="1"/>
    <row r="91" s="367" customFormat="1"/>
    <row r="92" s="367" customFormat="1"/>
    <row r="93" s="367" customFormat="1"/>
    <row r="94" s="367" customFormat="1"/>
    <row r="95" s="367" customFormat="1"/>
    <row r="96" s="367" customFormat="1"/>
    <row r="97" s="367" customFormat="1"/>
    <row r="98" s="367" customFormat="1"/>
    <row r="99" s="367" customFormat="1"/>
    <row r="100" s="367" customFormat="1"/>
    <row r="101" s="367" customFormat="1"/>
    <row r="102" s="367" customFormat="1"/>
    <row r="103" s="367" customFormat="1"/>
    <row r="104" s="367" customFormat="1"/>
    <row r="105" s="367" customFormat="1"/>
    <row r="106" s="367" customFormat="1"/>
    <row r="107" s="367" customFormat="1"/>
    <row r="108" s="367" customFormat="1"/>
    <row r="109" s="367" customFormat="1"/>
    <row r="110" s="367" customFormat="1"/>
    <row r="111" s="367" customFormat="1"/>
    <row r="112" s="367" customFormat="1"/>
    <row r="113" s="367" customFormat="1"/>
    <row r="114" s="367" customFormat="1"/>
    <row r="115" s="367" customFormat="1"/>
    <row r="116" s="367" customFormat="1"/>
    <row r="117" s="367" customFormat="1"/>
    <row r="118" s="367" customFormat="1"/>
    <row r="119" s="367" customFormat="1"/>
    <row r="120" s="367" customFormat="1"/>
    <row r="121" s="367" customFormat="1"/>
    <row r="122" s="367" customFormat="1"/>
    <row r="123" s="367" customFormat="1"/>
    <row r="124" s="367" customFormat="1"/>
    <row r="125" s="367" customFormat="1"/>
    <row r="126" s="367" customFormat="1"/>
    <row r="127" s="367" customFormat="1"/>
    <row r="128" s="367" customFormat="1"/>
    <row r="129" s="367" customFormat="1"/>
    <row r="130" s="367" customFormat="1"/>
    <row r="131" s="367" customFormat="1"/>
    <row r="132" s="367" customFormat="1"/>
    <row r="133" s="367" customFormat="1"/>
    <row r="134" s="367" customFormat="1"/>
    <row r="135" s="367" customFormat="1"/>
    <row r="136" s="367" customFormat="1"/>
    <row r="137" s="367" customFormat="1"/>
    <row r="138" s="367" customFormat="1"/>
    <row r="139" s="367" customFormat="1"/>
    <row r="140" s="367" customFormat="1"/>
    <row r="141" s="367" customFormat="1"/>
    <row r="142" s="367" customFormat="1"/>
    <row r="143" s="367" customFormat="1"/>
    <row r="144" s="367" customFormat="1"/>
    <row r="145" s="367" customFormat="1"/>
    <row r="146" s="367" customFormat="1"/>
    <row r="147" s="367" customFormat="1"/>
    <row r="148" s="367" customFormat="1"/>
    <row r="149" s="367" customFormat="1"/>
    <row r="150" s="367" customFormat="1"/>
    <row r="151" s="367" customFormat="1"/>
    <row r="152" s="367" customFormat="1"/>
    <row r="153" s="367" customFormat="1"/>
    <row r="154" s="367" customFormat="1"/>
    <row r="155" s="367" customFormat="1"/>
    <row r="156" s="367" customFormat="1"/>
    <row r="157" s="367" customFormat="1"/>
    <row r="158" s="367" customFormat="1"/>
    <row r="159" s="367" customFormat="1"/>
    <row r="160" s="367" customFormat="1"/>
    <row r="161" s="367" customFormat="1"/>
    <row r="162" s="367" customFormat="1"/>
    <row r="163" s="367" customFormat="1"/>
    <row r="164" s="367" customFormat="1"/>
    <row r="165" s="367" customFormat="1"/>
    <row r="166" s="367" customFormat="1"/>
    <row r="167" s="367" customFormat="1"/>
    <row r="168" s="367" customFormat="1"/>
    <row r="169" s="367" customFormat="1"/>
    <row r="170" s="367" customFormat="1"/>
    <row r="171" s="367" customFormat="1"/>
    <row r="172" s="367" customFormat="1"/>
    <row r="173" s="367" customFormat="1"/>
    <row r="174" s="367" customFormat="1"/>
    <row r="175" s="367" customFormat="1"/>
    <row r="176" s="367" customFormat="1"/>
    <row r="177" s="367" customFormat="1"/>
    <row r="178" s="367" customFormat="1"/>
    <row r="179" s="367" customFormat="1"/>
    <row r="180" s="367" customFormat="1"/>
    <row r="181" s="367" customFormat="1"/>
    <row r="182" s="367" customFormat="1"/>
    <row r="183" s="367" customFormat="1"/>
    <row r="184" s="367" customFormat="1"/>
    <row r="185" s="367" customFormat="1"/>
    <row r="186" s="367" customFormat="1"/>
    <row r="187" s="367" customFormat="1"/>
    <row r="188" s="367" customFormat="1"/>
    <row r="189" s="367" customFormat="1"/>
    <row r="190" s="367" customFormat="1"/>
    <row r="191" s="367" customFormat="1"/>
    <row r="192" s="367" customFormat="1"/>
    <row r="193" s="367" customFormat="1"/>
    <row r="194" s="367" customFormat="1"/>
    <row r="195" s="367" customFormat="1"/>
    <row r="196" s="367" customFormat="1"/>
    <row r="197" s="367" customFormat="1"/>
    <row r="198" s="367" customFormat="1"/>
    <row r="199" s="367" customFormat="1"/>
    <row r="200" s="367" customFormat="1"/>
    <row r="201" s="367" customFormat="1"/>
    <row r="202" s="367" customFormat="1"/>
    <row r="203" s="367" customFormat="1"/>
    <row r="204" s="367" customFormat="1"/>
    <row r="205" s="367" customFormat="1"/>
    <row r="206" s="367" customFormat="1"/>
    <row r="207" s="367" customFormat="1"/>
    <row r="208" s="367" customFormat="1"/>
    <row r="209" s="367" customFormat="1"/>
    <row r="210" s="367" customFormat="1"/>
    <row r="211" s="367" customFormat="1"/>
    <row r="212" s="367" customFormat="1"/>
    <row r="213" s="367" customFormat="1"/>
    <row r="214" s="367" customFormat="1"/>
    <row r="215" s="367" customFormat="1"/>
    <row r="216" s="367" customFormat="1"/>
    <row r="217" s="367" customFormat="1"/>
    <row r="218" s="367" customFormat="1"/>
    <row r="219" s="367" customFormat="1"/>
    <row r="220" s="367" customFormat="1"/>
    <row r="221" s="367" customFormat="1"/>
    <row r="222" s="367" customFormat="1"/>
    <row r="223" s="367" customFormat="1"/>
    <row r="224" s="367" customFormat="1"/>
    <row r="225" s="367" customFormat="1"/>
    <row r="226" s="367" customFormat="1"/>
    <row r="227" s="367" customFormat="1"/>
    <row r="228" s="367" customFormat="1"/>
    <row r="229" s="367" customFormat="1"/>
    <row r="230" s="367" customFormat="1"/>
    <row r="231" s="367" customFormat="1"/>
    <row r="232" s="367" customFormat="1"/>
    <row r="233" s="367" customFormat="1"/>
    <row r="234" s="367" customFormat="1"/>
    <row r="235" s="367" customFormat="1"/>
    <row r="236" s="367" customFormat="1"/>
    <row r="237" s="367" customFormat="1"/>
    <row r="238" s="367" customFormat="1"/>
    <row r="239" s="367" customFormat="1"/>
    <row r="240" s="367" customFormat="1"/>
    <row r="241" s="367" customFormat="1"/>
    <row r="242" s="367" customFormat="1"/>
    <row r="243" s="367" customFormat="1"/>
    <row r="244" s="367" customFormat="1"/>
    <row r="245" s="367" customFormat="1"/>
    <row r="246" s="367" customFormat="1"/>
    <row r="247" s="367" customFormat="1"/>
    <row r="248" s="367" customFormat="1"/>
    <row r="249" s="367" customFormat="1"/>
    <row r="250" s="367" customFormat="1"/>
    <row r="251" s="367" customFormat="1"/>
    <row r="252" s="367" customFormat="1"/>
    <row r="253" s="367" customFormat="1"/>
    <row r="254" s="367" customFormat="1"/>
    <row r="255" s="367" customFormat="1"/>
    <row r="256" s="367" customFormat="1"/>
    <row r="257" s="367" customFormat="1"/>
    <row r="258" s="367" customFormat="1"/>
    <row r="259" s="367" customFormat="1"/>
    <row r="260" s="367" customFormat="1"/>
    <row r="261" s="367" customFormat="1"/>
    <row r="262" s="367" customFormat="1"/>
    <row r="263" s="367" customFormat="1"/>
    <row r="264" s="367" customFormat="1"/>
    <row r="265" s="367" customFormat="1"/>
    <row r="266" s="367" customFormat="1"/>
    <row r="267" s="367" customFormat="1"/>
    <row r="268" s="367" customFormat="1"/>
    <row r="269" s="367" customFormat="1"/>
    <row r="270" s="367" customFormat="1"/>
    <row r="271" s="367" customFormat="1"/>
    <row r="272" s="367" customFormat="1"/>
    <row r="273" s="367" customFormat="1"/>
    <row r="274" s="367" customFormat="1"/>
    <row r="275" s="367" customFormat="1"/>
    <row r="276" s="367" customFormat="1"/>
    <row r="277" s="367" customFormat="1"/>
    <row r="278" s="367" customFormat="1"/>
    <row r="279" s="367" customFormat="1"/>
    <row r="280" s="367" customFormat="1"/>
    <row r="281" s="367" customFormat="1"/>
    <row r="282" s="367" customFormat="1"/>
    <row r="283" s="367" customFormat="1"/>
    <row r="284" s="367" customFormat="1"/>
    <row r="285" s="367" customFormat="1"/>
    <row r="286" s="367" customFormat="1"/>
    <row r="287" s="367" customFormat="1"/>
    <row r="288" s="367" customFormat="1"/>
    <row r="289" s="367" customFormat="1"/>
    <row r="290" s="367" customFormat="1"/>
    <row r="291" s="367" customFormat="1"/>
    <row r="292" s="367" customFormat="1"/>
    <row r="293" s="367" customFormat="1"/>
    <row r="294" s="367" customFormat="1"/>
    <row r="295" s="367" customFormat="1"/>
    <row r="296" s="367" customFormat="1"/>
    <row r="297" s="367" customFormat="1"/>
    <row r="298" s="367" customFormat="1"/>
    <row r="299" s="367" customFormat="1"/>
    <row r="300" s="367" customFormat="1"/>
    <row r="301" s="367" customFormat="1"/>
    <row r="302" s="367" customFormat="1"/>
    <row r="303" s="367" customFormat="1"/>
    <row r="304" s="367" customFormat="1"/>
    <row r="305" s="367" customFormat="1"/>
    <row r="306" s="367" customFormat="1"/>
    <row r="307" s="367" customFormat="1"/>
    <row r="308" s="367" customFormat="1"/>
    <row r="309" s="367" customFormat="1"/>
    <row r="310" s="367" customFormat="1"/>
    <row r="311" s="367" customFormat="1"/>
    <row r="312" s="367" customFormat="1"/>
    <row r="313" s="367" customFormat="1"/>
    <row r="314" s="367" customFormat="1"/>
    <row r="315" s="367" customFormat="1"/>
    <row r="316" s="367" customFormat="1"/>
    <row r="317" s="367" customFormat="1"/>
    <row r="318" s="367" customFormat="1"/>
    <row r="319" s="367" customFormat="1"/>
    <row r="320" s="367" customFormat="1"/>
    <row r="321" s="367" customFormat="1"/>
    <row r="322" s="367" customFormat="1"/>
    <row r="323" s="367" customFormat="1"/>
    <row r="324" s="367" customFormat="1"/>
    <row r="325" s="367" customFormat="1"/>
    <row r="326" s="367" customFormat="1"/>
    <row r="327" s="367" customFormat="1"/>
    <row r="328" s="367" customFormat="1"/>
    <row r="329" s="367" customFormat="1"/>
    <row r="330" s="367" customFormat="1"/>
    <row r="331" s="367" customFormat="1"/>
    <row r="332" s="367" customFormat="1"/>
    <row r="333" s="367" customFormat="1"/>
    <row r="334" s="367" customFormat="1"/>
    <row r="335" s="367" customFormat="1"/>
    <row r="336" s="367" customFormat="1"/>
    <row r="337" s="367" customFormat="1"/>
    <row r="338" s="367" customFormat="1"/>
    <row r="339" s="367" customFormat="1"/>
    <row r="340" s="367" customFormat="1"/>
    <row r="341" s="367" customFormat="1"/>
    <row r="342" s="367" customFormat="1"/>
    <row r="343" s="367" customFormat="1"/>
    <row r="344" s="367" customFormat="1"/>
    <row r="345" s="367" customFormat="1"/>
    <row r="346" s="367" customFormat="1"/>
    <row r="347" s="367" customFormat="1"/>
    <row r="348" s="367" customFormat="1"/>
    <row r="349" s="367" customFormat="1"/>
    <row r="350" s="367" customFormat="1"/>
    <row r="351" s="367" customFormat="1"/>
    <row r="352" s="367" customFormat="1"/>
    <row r="353" s="367" customFormat="1"/>
    <row r="354" s="367" customFormat="1"/>
    <row r="355" s="367" customFormat="1"/>
    <row r="356" s="367" customFormat="1"/>
    <row r="357" s="367" customFormat="1"/>
    <row r="358" s="367" customFormat="1"/>
    <row r="359" s="367" customFormat="1"/>
    <row r="360" s="367" customFormat="1"/>
    <row r="361" s="367" customFormat="1"/>
    <row r="362" s="367" customFormat="1"/>
    <row r="363" s="367" customFormat="1"/>
    <row r="364" s="367" customFormat="1"/>
    <row r="365" s="367" customFormat="1"/>
    <row r="366" s="367" customFormat="1"/>
    <row r="367" s="367" customFormat="1"/>
    <row r="368" s="367" customFormat="1"/>
    <row r="369" s="367" customFormat="1"/>
    <row r="370" s="367" customFormat="1"/>
    <row r="371" s="367" customFormat="1"/>
    <row r="372" s="367" customFormat="1"/>
    <row r="373" s="367" customFormat="1"/>
    <row r="374" s="367" customFormat="1"/>
    <row r="375" s="367" customFormat="1"/>
    <row r="376" s="367" customFormat="1"/>
    <row r="377" s="367" customFormat="1"/>
    <row r="378" s="367" customFormat="1"/>
    <row r="379" s="367" customFormat="1"/>
    <row r="380" s="367" customFormat="1"/>
    <row r="381" s="367" customFormat="1"/>
    <row r="382" s="367" customFormat="1"/>
    <row r="383" s="367" customFormat="1"/>
    <row r="384" s="367" customFormat="1"/>
    <row r="385" s="367" customFormat="1"/>
    <row r="386" s="367" customFormat="1"/>
    <row r="387" s="367" customFormat="1"/>
    <row r="388" s="367" customFormat="1"/>
    <row r="389" s="367" customFormat="1"/>
    <row r="390" s="367" customFormat="1"/>
    <row r="391" s="367" customFormat="1"/>
    <row r="392" s="367" customFormat="1"/>
    <row r="393" s="367" customFormat="1"/>
    <row r="394" s="367" customFormat="1"/>
    <row r="395" s="367" customFormat="1"/>
    <row r="396" s="367" customFormat="1"/>
    <row r="397" s="367" customFormat="1"/>
    <row r="398" s="367" customFormat="1"/>
    <row r="399" s="367" customFormat="1"/>
    <row r="400" s="367" customFormat="1"/>
    <row r="401" s="367" customFormat="1"/>
    <row r="402" s="367" customFormat="1"/>
    <row r="403" s="367" customFormat="1"/>
    <row r="404" s="367" customFormat="1"/>
    <row r="405" s="367" customFormat="1"/>
    <row r="406" s="367" customFormat="1"/>
    <row r="407" s="367" customFormat="1"/>
    <row r="408" s="367" customFormat="1"/>
    <row r="409" s="367" customFormat="1"/>
    <row r="410" s="367" customFormat="1"/>
    <row r="411" s="367" customFormat="1"/>
    <row r="412" s="367" customFormat="1"/>
    <row r="413" s="367" customFormat="1"/>
    <row r="414" s="367" customFormat="1"/>
    <row r="415" s="367" customFormat="1"/>
    <row r="416" s="367" customFormat="1"/>
    <row r="417" s="367" customFormat="1"/>
    <row r="418" s="367" customFormat="1"/>
    <row r="419" s="367" customFormat="1"/>
    <row r="420" s="367" customFormat="1"/>
    <row r="421" s="367" customFormat="1"/>
    <row r="422" s="367" customFormat="1"/>
    <row r="423" s="367" customFormat="1"/>
    <row r="424" s="367" customFormat="1"/>
    <row r="425" s="367" customFormat="1"/>
    <row r="426" s="367" customFormat="1"/>
    <row r="427" s="367" customFormat="1"/>
    <row r="428" s="367" customFormat="1"/>
    <row r="429" s="367" customFormat="1"/>
    <row r="430" s="367" customFormat="1"/>
    <row r="431" s="367" customFormat="1"/>
    <row r="432" s="367" customFormat="1"/>
    <row r="433" s="367" customFormat="1"/>
    <row r="434" s="367" customFormat="1"/>
    <row r="435" s="367" customFormat="1"/>
    <row r="436" s="367" customFormat="1"/>
    <row r="437" s="367" customFormat="1"/>
    <row r="438" s="367" customFormat="1"/>
    <row r="439" s="367" customFormat="1"/>
    <row r="440" s="367" customFormat="1"/>
    <row r="441" s="367" customFormat="1"/>
    <row r="442" s="367" customFormat="1"/>
    <row r="443" s="367" customFormat="1"/>
    <row r="444" s="367" customFormat="1"/>
    <row r="445" s="367" customFormat="1"/>
    <row r="446" s="367" customFormat="1"/>
    <row r="447" s="367" customFormat="1"/>
    <row r="448" s="367" customFormat="1"/>
    <row r="449" s="367" customFormat="1"/>
    <row r="450" s="367" customFormat="1"/>
    <row r="451" s="367" customFormat="1"/>
    <row r="452" s="367" customFormat="1"/>
    <row r="453" s="367" customFormat="1"/>
    <row r="454" s="367" customFormat="1"/>
    <row r="455" s="367" customFormat="1"/>
    <row r="456" s="367" customFormat="1"/>
    <row r="457" s="367" customFormat="1"/>
    <row r="458" s="367" customFormat="1"/>
    <row r="459" s="367" customFormat="1"/>
    <row r="460" s="367" customFormat="1"/>
    <row r="461" s="367" customFormat="1"/>
    <row r="462" s="367" customFormat="1"/>
    <row r="463" s="367" customFormat="1"/>
    <row r="464" s="367" customFormat="1"/>
    <row r="465" s="367" customFormat="1"/>
    <row r="466" s="367" customFormat="1"/>
    <row r="467" s="367" customFormat="1"/>
    <row r="468" s="367" customFormat="1"/>
    <row r="469" s="367" customFormat="1"/>
    <row r="470" s="367" customFormat="1"/>
    <row r="471" s="367" customFormat="1"/>
    <row r="472" s="367" customFormat="1"/>
    <row r="473" s="367" customFormat="1"/>
    <row r="474" s="367" customFormat="1"/>
    <row r="475" s="367" customFormat="1"/>
    <row r="476" s="367" customFormat="1"/>
    <row r="477" s="367" customFormat="1"/>
    <row r="478" s="367" customFormat="1"/>
    <row r="479" s="367" customFormat="1"/>
    <row r="480" s="367" customFormat="1"/>
    <row r="481" s="367" customFormat="1"/>
    <row r="482" s="367" customFormat="1"/>
    <row r="483" s="367" customFormat="1"/>
    <row r="484" s="367" customFormat="1"/>
    <row r="485" s="367" customFormat="1"/>
    <row r="486" s="367" customFormat="1"/>
    <row r="487" s="367" customFormat="1"/>
    <row r="488" s="367" customFormat="1"/>
    <row r="489" s="367" customFormat="1"/>
    <row r="490" s="367" customFormat="1"/>
    <row r="491" s="367" customFormat="1"/>
    <row r="492" s="367" customFormat="1"/>
    <row r="493" s="367" customFormat="1"/>
    <row r="494" s="367" customFormat="1"/>
    <row r="495" s="367" customFormat="1"/>
    <row r="496" s="367" customFormat="1"/>
    <row r="497" s="367" customFormat="1"/>
    <row r="498" s="367" customFormat="1"/>
    <row r="499" s="367" customFormat="1"/>
    <row r="500" s="367" customFormat="1"/>
    <row r="501" s="367" customFormat="1"/>
    <row r="502" s="367" customFormat="1"/>
    <row r="503" s="367" customFormat="1"/>
    <row r="504" s="367" customFormat="1"/>
    <row r="505" s="367" customFormat="1"/>
    <row r="506" s="367" customFormat="1"/>
    <row r="507" s="367" customFormat="1"/>
    <row r="508" s="367" customFormat="1"/>
    <row r="509" s="367" customFormat="1"/>
    <row r="510" s="367" customFormat="1"/>
    <row r="511" s="367" customFormat="1"/>
    <row r="512" s="367" customFormat="1"/>
    <row r="513" s="367" customFormat="1"/>
    <row r="514" s="367" customFormat="1"/>
    <row r="515" s="367" customFormat="1"/>
    <row r="516" s="367" customFormat="1"/>
    <row r="517" s="367" customFormat="1"/>
    <row r="518" s="367" customFormat="1"/>
    <row r="519" s="367" customFormat="1"/>
    <row r="520" s="367" customFormat="1"/>
    <row r="521" s="367" customFormat="1"/>
    <row r="522" s="367" customFormat="1"/>
    <row r="523" s="367" customFormat="1"/>
    <row r="524" s="367" customFormat="1"/>
    <row r="525" s="367" customFormat="1"/>
    <row r="526" s="367" customFormat="1"/>
    <row r="527" s="367" customFormat="1"/>
    <row r="528" s="367" customFormat="1"/>
    <row r="529" s="367" customFormat="1"/>
    <row r="530" s="367" customFormat="1"/>
    <row r="531" s="367" customFormat="1"/>
    <row r="532" s="367" customFormat="1"/>
    <row r="533" s="367" customFormat="1"/>
    <row r="534" s="367" customFormat="1"/>
    <row r="535" s="367" customFormat="1"/>
    <row r="536" s="367" customFormat="1"/>
    <row r="537" s="367" customFormat="1"/>
    <row r="538" s="367" customFormat="1"/>
    <row r="539" s="367" customFormat="1"/>
    <row r="540" s="367" customFormat="1"/>
    <row r="541" s="367" customFormat="1"/>
    <row r="542" s="367" customFormat="1"/>
    <row r="543" s="367" customFormat="1"/>
    <row r="544" s="367" customFormat="1"/>
    <row r="545" s="367" customFormat="1"/>
    <row r="546" s="367" customFormat="1"/>
    <row r="547" s="367" customFormat="1"/>
    <row r="548" s="367" customFormat="1"/>
    <row r="549" s="367" customFormat="1"/>
    <row r="550" s="367" customFormat="1"/>
    <row r="551" s="367" customFormat="1"/>
    <row r="552" s="367" customFormat="1"/>
    <row r="553" s="367" customFormat="1"/>
    <row r="554" s="367" customFormat="1"/>
    <row r="555" s="367" customFormat="1"/>
    <row r="556" s="367" customFormat="1"/>
    <row r="557" s="367" customFormat="1"/>
    <row r="558" s="367" customFormat="1"/>
    <row r="559" s="367" customFormat="1"/>
    <row r="560" s="367" customFormat="1"/>
    <row r="561" s="367" customFormat="1"/>
    <row r="562" s="367" customFormat="1"/>
    <row r="563" s="367" customFormat="1"/>
    <row r="564" s="367" customFormat="1"/>
    <row r="565" s="367" customFormat="1"/>
    <row r="566" s="367" customFormat="1"/>
    <row r="567" s="367" customFormat="1"/>
    <row r="568" s="367" customFormat="1"/>
    <row r="569" s="367" customFormat="1"/>
    <row r="570" s="367" customFormat="1"/>
    <row r="571" s="367" customFormat="1"/>
    <row r="572" s="367" customFormat="1"/>
    <row r="573" s="367" customFormat="1"/>
    <row r="574" s="367" customFormat="1"/>
    <row r="575" s="367" customFormat="1"/>
    <row r="576" s="367" customFormat="1"/>
    <row r="577" s="367" customFormat="1"/>
    <row r="578" s="367" customFormat="1"/>
    <row r="579" s="367" customFormat="1"/>
    <row r="580" s="367" customFormat="1"/>
    <row r="581" s="367" customFormat="1"/>
    <row r="582" s="367" customFormat="1"/>
    <row r="583" s="367" customFormat="1"/>
    <row r="584" s="367" customFormat="1"/>
    <row r="585" s="367" customFormat="1"/>
    <row r="586" s="367" customFormat="1"/>
    <row r="587" s="367" customFormat="1"/>
    <row r="588" s="367" customFormat="1"/>
    <row r="589" s="367" customFormat="1"/>
    <row r="590" s="367" customFormat="1"/>
    <row r="591" s="367" customFormat="1"/>
    <row r="592" s="367" customFormat="1"/>
    <row r="593" s="367" customFormat="1"/>
    <row r="594" s="367" customFormat="1"/>
    <row r="595" s="367" customFormat="1"/>
    <row r="596" s="367" customFormat="1"/>
    <row r="597" s="367" customFormat="1"/>
    <row r="598" s="367" customFormat="1"/>
    <row r="599" s="367" customFormat="1"/>
    <row r="600" s="367" customFormat="1"/>
    <row r="601" s="367" customFormat="1"/>
    <row r="602" s="367" customFormat="1"/>
    <row r="603" s="367" customFormat="1"/>
    <row r="604" s="367" customFormat="1"/>
    <row r="605" s="367" customFormat="1"/>
    <row r="606" s="367" customFormat="1"/>
    <row r="607" s="367" customFormat="1"/>
    <row r="608" s="367" customFormat="1"/>
    <row r="609" s="367" customFormat="1"/>
    <row r="610" s="367" customFormat="1"/>
    <row r="611" s="367" customFormat="1"/>
    <row r="612" s="367" customFormat="1"/>
    <row r="613" s="367" customFormat="1"/>
    <row r="614" s="367" customFormat="1"/>
    <row r="615" s="367" customFormat="1"/>
    <row r="616" s="367" customFormat="1"/>
    <row r="617" s="367" customFormat="1"/>
    <row r="618" s="367" customFormat="1"/>
    <row r="619" s="367" customFormat="1"/>
    <row r="620" s="367" customFormat="1"/>
    <row r="621" s="367" customFormat="1"/>
    <row r="622" s="367" customFormat="1"/>
    <row r="623" s="367" customFormat="1"/>
    <row r="624" s="367" customFormat="1"/>
    <row r="625" s="367" customFormat="1"/>
    <row r="626" s="367" customFormat="1"/>
    <row r="627" s="367" customFormat="1"/>
    <row r="628" s="367" customFormat="1"/>
    <row r="629" s="367" customFormat="1"/>
    <row r="630" s="367" customFormat="1"/>
    <row r="631" s="367" customFormat="1"/>
    <row r="632" s="367" customFormat="1"/>
    <row r="633" s="367" customFormat="1"/>
    <row r="634" s="367" customFormat="1"/>
    <row r="635" s="367" customFormat="1"/>
    <row r="636" s="367" customFormat="1"/>
    <row r="637" s="367" customFormat="1"/>
    <row r="638" s="367" customFormat="1"/>
    <row r="639" s="367" customFormat="1"/>
    <row r="640" s="367" customFormat="1"/>
    <row r="641" s="367" customFormat="1"/>
    <row r="642" s="367" customFormat="1"/>
    <row r="643" s="367" customFormat="1"/>
    <row r="644" s="367" customFormat="1"/>
    <row r="645" s="367" customFormat="1"/>
    <row r="646" s="367" customFormat="1"/>
    <row r="647" s="367" customFormat="1"/>
    <row r="648" s="367" customFormat="1"/>
    <row r="649" s="367" customFormat="1"/>
    <row r="650" s="367" customFormat="1"/>
    <row r="651" s="367" customFormat="1"/>
    <row r="652" s="367" customFormat="1"/>
    <row r="653" s="367" customFormat="1"/>
    <row r="654" s="367" customFormat="1"/>
    <row r="655" s="367" customFormat="1"/>
    <row r="656" s="367" customFormat="1"/>
    <row r="657" s="367" customFormat="1"/>
    <row r="658" s="367" customFormat="1"/>
    <row r="659" s="367" customFormat="1"/>
    <row r="660" s="367" customFormat="1"/>
    <row r="661" s="367" customFormat="1"/>
    <row r="662" s="367" customFormat="1"/>
    <row r="663" s="367" customFormat="1"/>
    <row r="664" s="367" customFormat="1"/>
    <row r="665" s="367" customFormat="1"/>
    <row r="666" s="367" customFormat="1"/>
    <row r="667" s="367" customFormat="1"/>
    <row r="668" s="367" customFormat="1"/>
    <row r="669" s="367" customFormat="1"/>
    <row r="670" s="367" customFormat="1"/>
    <row r="671" s="367" customFormat="1"/>
    <row r="672" s="367" customFormat="1"/>
    <row r="673" s="367" customFormat="1"/>
    <row r="674" s="367" customFormat="1"/>
    <row r="675" s="367" customFormat="1"/>
    <row r="676" s="367" customFormat="1"/>
    <row r="677" s="367" customFormat="1"/>
    <row r="678" s="367" customFormat="1"/>
    <row r="679" s="367" customFormat="1"/>
    <row r="680" s="367" customFormat="1"/>
    <row r="681" s="367" customFormat="1"/>
    <row r="682" s="367" customFormat="1"/>
    <row r="683" s="367" customFormat="1"/>
    <row r="684" s="367" customFormat="1"/>
    <row r="685" s="367" customFormat="1"/>
    <row r="686" s="367" customFormat="1"/>
    <row r="687" s="367" customFormat="1"/>
    <row r="688" s="367" customFormat="1"/>
    <row r="689" s="367" customFormat="1"/>
    <row r="690" s="367" customFormat="1"/>
    <row r="691" s="367" customFormat="1"/>
    <row r="692" s="367" customFormat="1"/>
    <row r="693" s="367" customFormat="1"/>
    <row r="694" s="367" customFormat="1"/>
    <row r="695" s="367" customFormat="1"/>
    <row r="696" s="367" customFormat="1"/>
    <row r="697" s="367" customFormat="1"/>
    <row r="698" s="367" customFormat="1"/>
    <row r="699" s="367" customFormat="1"/>
    <row r="700" s="367" customFormat="1"/>
    <row r="701" s="367" customFormat="1"/>
    <row r="702" s="367" customFormat="1"/>
    <row r="703" s="367" customFormat="1"/>
    <row r="704" s="367" customFormat="1"/>
    <row r="705" s="367" customFormat="1"/>
    <row r="706" s="367" customFormat="1"/>
    <row r="707" s="367" customFormat="1"/>
    <row r="708" s="367" customFormat="1"/>
    <row r="709" s="367" customFormat="1"/>
    <row r="710" s="367" customFormat="1"/>
    <row r="711" s="367" customFormat="1"/>
    <row r="712" s="367" customFormat="1"/>
    <row r="713" s="367" customFormat="1"/>
    <row r="714" s="367" customFormat="1"/>
    <row r="715" s="367" customFormat="1"/>
    <row r="716" s="367" customFormat="1"/>
    <row r="717" s="367" customFormat="1"/>
    <row r="718" s="367" customFormat="1"/>
    <row r="719" s="367" customFormat="1"/>
    <row r="720" s="367" customFormat="1"/>
    <row r="721" s="367" customFormat="1"/>
    <row r="722" s="367" customFormat="1"/>
    <row r="723" s="367" customFormat="1"/>
    <row r="724" s="367" customFormat="1"/>
    <row r="725" s="367" customFormat="1"/>
    <row r="726" s="367" customFormat="1"/>
    <row r="727" s="367" customFormat="1"/>
    <row r="728" s="367" customFormat="1"/>
    <row r="729" s="367" customFormat="1"/>
    <row r="730" s="367" customFormat="1"/>
    <row r="731" s="367" customFormat="1"/>
    <row r="732" s="367" customFormat="1"/>
    <row r="733" s="367" customFormat="1"/>
    <row r="734" s="367" customFormat="1"/>
    <row r="735" s="367" customFormat="1"/>
    <row r="736" s="367" customFormat="1"/>
    <row r="737" s="367" customFormat="1"/>
    <row r="738" s="367" customFormat="1"/>
    <row r="739" s="367" customFormat="1"/>
    <row r="740" s="367" customFormat="1"/>
    <row r="741" s="367" customFormat="1"/>
    <row r="742" s="367" customFormat="1"/>
    <row r="743" s="367" customFormat="1"/>
    <row r="744" s="367" customFormat="1"/>
    <row r="745" s="367" customFormat="1"/>
    <row r="746" s="367" customFormat="1"/>
    <row r="747" s="367" customFormat="1"/>
    <row r="748" s="367" customFormat="1"/>
    <row r="749" s="367" customFormat="1"/>
    <row r="750" s="367" customFormat="1"/>
    <row r="751" s="367" customFormat="1"/>
    <row r="752" s="367" customFormat="1"/>
    <row r="753" s="367" customFormat="1"/>
    <row r="754" s="367" customFormat="1"/>
    <row r="755" s="367" customFormat="1"/>
    <row r="756" s="367" customFormat="1"/>
    <row r="757" s="367" customFormat="1"/>
    <row r="758" s="367" customFormat="1"/>
    <row r="759" s="367" customFormat="1"/>
    <row r="760" s="367" customFormat="1"/>
    <row r="761" s="367" customFormat="1"/>
    <row r="762" s="367" customFormat="1"/>
    <row r="763" s="367" customFormat="1"/>
    <row r="764" s="367" customFormat="1"/>
    <row r="765" s="367" customFormat="1"/>
    <row r="766" s="367" customFormat="1"/>
    <row r="767" s="367" customFormat="1"/>
    <row r="768" s="367" customFormat="1"/>
    <row r="769" s="367" customFormat="1"/>
    <row r="770" s="367" customFormat="1"/>
    <row r="771" s="367" customFormat="1"/>
    <row r="772" s="367" customFormat="1"/>
    <row r="773" s="367" customFormat="1"/>
    <row r="774" s="367" customFormat="1"/>
    <row r="775" s="367" customFormat="1"/>
    <row r="776" s="367" customFormat="1"/>
    <row r="777" s="367" customFormat="1"/>
    <row r="778" s="367" customFormat="1"/>
    <row r="779" s="367" customFormat="1"/>
    <row r="780" s="367" customFormat="1"/>
    <row r="781" s="367" customFormat="1"/>
    <row r="782" s="367" customFormat="1"/>
    <row r="783" s="367" customFormat="1"/>
    <row r="784" s="367" customFormat="1"/>
    <row r="785" s="367" customFormat="1"/>
    <row r="786" s="367" customFormat="1"/>
    <row r="787" s="367" customFormat="1"/>
    <row r="788" s="367" customFormat="1"/>
    <row r="789" s="367" customFormat="1"/>
    <row r="790" s="367" customFormat="1"/>
    <row r="791" s="367" customFormat="1"/>
    <row r="792" s="367" customFormat="1"/>
    <row r="793" s="367" customFormat="1"/>
    <row r="794" s="367" customFormat="1"/>
    <row r="795" s="367" customFormat="1"/>
    <row r="796" s="367" customFormat="1"/>
    <row r="797" s="367" customFormat="1"/>
    <row r="798" s="367" customFormat="1"/>
    <row r="799" s="367" customFormat="1"/>
    <row r="800" s="367" customFormat="1"/>
    <row r="801" s="367" customFormat="1"/>
    <row r="802" s="367" customFormat="1"/>
    <row r="803" s="367" customFormat="1"/>
    <row r="804" s="367" customFormat="1"/>
    <row r="805" s="367" customFormat="1"/>
    <row r="806" s="367" customFormat="1"/>
    <row r="807" s="367" customFormat="1"/>
    <row r="808" s="367" customFormat="1"/>
    <row r="809" s="367" customFormat="1"/>
    <row r="810" s="367" customFormat="1"/>
    <row r="811" s="367" customFormat="1"/>
    <row r="812" s="367" customFormat="1"/>
    <row r="813" s="367" customFormat="1"/>
    <row r="814" s="367" customFormat="1"/>
    <row r="815" s="367" customFormat="1"/>
    <row r="816" s="367" customFormat="1"/>
    <row r="817" s="367" customFormat="1"/>
    <row r="818" s="367" customFormat="1"/>
    <row r="819" s="367" customFormat="1"/>
    <row r="820" s="367" customFormat="1"/>
    <row r="821" s="367" customFormat="1"/>
    <row r="822" s="367" customFormat="1"/>
    <row r="823" s="367" customFormat="1"/>
    <row r="824" s="367" customFormat="1"/>
    <row r="825" s="367" customFormat="1"/>
    <row r="826" s="367" customFormat="1"/>
    <row r="827" s="367" customFormat="1"/>
    <row r="828" s="367" customFormat="1"/>
    <row r="829" s="367" customFormat="1"/>
    <row r="830" s="367" customFormat="1"/>
    <row r="831" s="367" customFormat="1"/>
    <row r="832" s="367" customFormat="1"/>
    <row r="833" s="367" customFormat="1"/>
    <row r="834" s="367" customFormat="1"/>
    <row r="835" s="367" customFormat="1"/>
    <row r="836" s="367" customFormat="1"/>
    <row r="837" s="367" customFormat="1"/>
    <row r="838" s="367" customFormat="1"/>
    <row r="839" s="367" customFormat="1"/>
    <row r="840" s="367" customFormat="1"/>
    <row r="841" s="367" customFormat="1"/>
    <row r="842" s="367" customFormat="1"/>
    <row r="843" s="367" customFormat="1"/>
    <row r="844" s="367" customFormat="1"/>
    <row r="845" s="367" customFormat="1"/>
    <row r="846" s="367" customFormat="1"/>
    <row r="847" s="367" customFormat="1"/>
    <row r="848" s="367" customFormat="1"/>
    <row r="849" s="367" customFormat="1"/>
    <row r="850" s="367" customFormat="1"/>
    <row r="851" s="367" customFormat="1"/>
    <row r="852" s="367" customFormat="1"/>
    <row r="853" s="367" customFormat="1"/>
    <row r="854" s="367" customFormat="1"/>
    <row r="855" s="367" customFormat="1"/>
    <row r="856" s="367" customFormat="1"/>
    <row r="857" s="367" customFormat="1"/>
    <row r="858" s="367" customFormat="1"/>
    <row r="859" s="367" customFormat="1"/>
    <row r="860" s="367" customFormat="1"/>
    <row r="861" s="367" customFormat="1"/>
    <row r="862" s="367" customFormat="1"/>
    <row r="863" s="367" customFormat="1"/>
    <row r="864" s="367" customFormat="1"/>
    <row r="865" s="367" customFormat="1"/>
    <row r="866" s="367" customFormat="1"/>
    <row r="867" s="367" customFormat="1"/>
    <row r="868" s="367" customFormat="1"/>
    <row r="869" s="367" customFormat="1"/>
    <row r="870" s="367" customFormat="1"/>
    <row r="871" s="367" customFormat="1"/>
    <row r="872" s="367" customFormat="1"/>
    <row r="873" s="367" customFormat="1"/>
    <row r="874" s="367" customFormat="1"/>
    <row r="875" s="367" customFormat="1"/>
    <row r="876" s="367" customFormat="1"/>
    <row r="877" s="367" customFormat="1"/>
    <row r="878" s="367" customFormat="1"/>
    <row r="879" s="367" customFormat="1"/>
    <row r="880" s="367" customFormat="1"/>
    <row r="881" s="367" customFormat="1"/>
    <row r="882" s="367" customFormat="1"/>
    <row r="883" s="367" customFormat="1"/>
    <row r="884" s="367" customFormat="1"/>
    <row r="885" s="367" customFormat="1"/>
    <row r="886" s="367" customFormat="1"/>
    <row r="887" s="367" customFormat="1"/>
    <row r="888" s="367" customFormat="1"/>
    <row r="889" s="367" customFormat="1"/>
    <row r="890" s="367" customFormat="1"/>
    <row r="891" s="367" customFormat="1"/>
    <row r="892" s="367" customFormat="1"/>
    <row r="893" s="367" customFormat="1"/>
    <row r="894" s="367" customFormat="1"/>
    <row r="895" s="367" customFormat="1"/>
    <row r="896" s="367" customFormat="1"/>
    <row r="897" s="367" customFormat="1"/>
    <row r="898" s="367" customFormat="1"/>
    <row r="899" s="367" customFormat="1"/>
    <row r="900" s="367" customFormat="1"/>
    <row r="901" s="367" customFormat="1"/>
    <row r="902" s="367" customFormat="1"/>
    <row r="903" s="367" customFormat="1"/>
    <row r="904" s="367" customFormat="1"/>
    <row r="905" s="367" customFormat="1"/>
    <row r="906" s="367" customFormat="1"/>
    <row r="907" s="367" customFormat="1"/>
    <row r="908" s="367" customFormat="1"/>
    <row r="909" s="367" customFormat="1"/>
    <row r="910" s="367" customFormat="1"/>
    <row r="911" s="367" customFormat="1"/>
    <row r="912" s="367" customFormat="1"/>
    <row r="913" s="367" customFormat="1"/>
    <row r="914" s="367" customFormat="1"/>
    <row r="915" s="367" customFormat="1"/>
    <row r="916" s="367" customFormat="1"/>
    <row r="917" s="367" customFormat="1"/>
    <row r="918" s="367" customFormat="1"/>
    <row r="919" s="367" customFormat="1"/>
    <row r="920" s="367" customFormat="1"/>
    <row r="921" s="367" customFormat="1"/>
    <row r="922" s="367" customFormat="1"/>
    <row r="923" s="367" customFormat="1"/>
    <row r="924" s="367" customFormat="1"/>
    <row r="925" s="367" customFormat="1"/>
    <row r="926" s="367" customFormat="1"/>
    <row r="927" s="367" customFormat="1"/>
    <row r="928" s="367" customFormat="1"/>
    <row r="929" s="367" customFormat="1"/>
    <row r="930" s="367" customFormat="1"/>
    <row r="931" s="367" customFormat="1"/>
    <row r="932" s="367" customFormat="1"/>
    <row r="933" s="367" customFormat="1"/>
    <row r="934" s="367" customFormat="1"/>
    <row r="935" s="367" customFormat="1"/>
    <row r="936" s="367" customFormat="1"/>
    <row r="937" s="367" customFormat="1"/>
    <row r="938" s="367" customFormat="1"/>
    <row r="939" s="367" customFormat="1"/>
    <row r="940" s="367" customFormat="1"/>
    <row r="941" s="367" customFormat="1"/>
    <row r="942" s="367" customFormat="1"/>
    <row r="943" s="367" customFormat="1"/>
    <row r="944" s="367" customFormat="1"/>
    <row r="945" s="367" customFormat="1"/>
    <row r="946" s="367" customFormat="1"/>
    <row r="947" s="367" customFormat="1"/>
    <row r="948" s="367" customFormat="1"/>
    <row r="949" s="367" customFormat="1"/>
    <row r="950" s="367" customFormat="1"/>
    <row r="951" s="367" customFormat="1"/>
    <row r="952" s="367" customFormat="1"/>
    <row r="953" s="367" customFormat="1"/>
    <row r="954" s="367" customFormat="1"/>
    <row r="955" s="367" customFormat="1"/>
    <row r="956" s="367" customFormat="1"/>
    <row r="957" s="367" customFormat="1"/>
    <row r="958" s="367" customFormat="1"/>
    <row r="959" s="367" customFormat="1"/>
    <row r="960" s="367" customFormat="1"/>
    <row r="961" s="367" customFormat="1"/>
    <row r="962" s="367" customFormat="1"/>
    <row r="963" s="367" customFormat="1"/>
    <row r="964" s="367" customFormat="1"/>
    <row r="965" s="367" customFormat="1"/>
    <row r="966" s="367" customFormat="1"/>
    <row r="967" s="367" customFormat="1"/>
    <row r="968" s="367" customFormat="1"/>
    <row r="969" s="367" customFormat="1"/>
    <row r="970" s="367" customFormat="1"/>
    <row r="971" s="367" customFormat="1"/>
    <row r="972" s="367" customFormat="1"/>
    <row r="973" s="367" customFormat="1"/>
    <row r="974" s="367" customFormat="1"/>
    <row r="975" s="367" customFormat="1"/>
    <row r="976" s="367" customFormat="1"/>
    <row r="977" s="367" customFormat="1"/>
    <row r="978" s="367" customFormat="1"/>
    <row r="979" s="367" customFormat="1"/>
    <row r="980" s="367" customFormat="1"/>
    <row r="981" s="367" customFormat="1"/>
    <row r="982" s="367" customFormat="1"/>
    <row r="983" s="367" customFormat="1"/>
    <row r="984" s="367" customFormat="1"/>
    <row r="985" s="367" customFormat="1"/>
    <row r="986" s="367" customFormat="1"/>
    <row r="987" s="367" customFormat="1"/>
    <row r="988" s="367" customFormat="1"/>
    <row r="989" s="367" customFormat="1"/>
    <row r="990" s="367" customFormat="1"/>
    <row r="991" s="367" customFormat="1"/>
    <row r="992" s="367" customFormat="1"/>
    <row r="993" s="367" customFormat="1"/>
    <row r="994" s="367" customFormat="1"/>
    <row r="995" s="367" customFormat="1"/>
    <row r="996" s="367" customFormat="1"/>
    <row r="997" s="367" customFormat="1"/>
    <row r="998" s="367" customFormat="1"/>
    <row r="999" s="367" customFormat="1"/>
    <row r="1000" s="367" customFormat="1"/>
    <row r="1001" s="367" customFormat="1"/>
    <row r="1002" s="367" customFormat="1"/>
    <row r="1003" s="367" customFormat="1"/>
    <row r="1004" s="367" customFormat="1"/>
    <row r="1005" s="367" customFormat="1"/>
    <row r="1006" s="367" customFormat="1"/>
    <row r="1007" s="367" customFormat="1"/>
    <row r="1008" s="367" customFormat="1"/>
    <row r="1009" s="367" customFormat="1"/>
    <row r="1010" s="367" customFormat="1"/>
    <row r="1011" s="367" customFormat="1"/>
    <row r="1012" s="367" customFormat="1"/>
    <row r="1013" s="367" customFormat="1"/>
    <row r="1014" s="367" customFormat="1"/>
    <row r="1015" s="367" customFormat="1"/>
    <row r="1016" s="367" customFormat="1"/>
    <row r="1017" s="367" customFormat="1"/>
    <row r="1018" s="367" customFormat="1"/>
    <row r="1019" s="367" customFormat="1"/>
    <row r="1020" s="367" customFormat="1"/>
    <row r="1021" s="367" customFormat="1"/>
    <row r="1022" s="367" customFormat="1"/>
    <row r="1023" s="367" customFormat="1"/>
    <row r="1024" s="367" customFormat="1"/>
    <row r="1025" s="367" customFormat="1"/>
    <row r="1026" s="367" customFormat="1"/>
    <row r="1027" s="367" customFormat="1"/>
    <row r="1028" s="367" customFormat="1"/>
    <row r="1029" s="367" customFormat="1"/>
    <row r="1030" s="367" customFormat="1"/>
    <row r="1031" s="367" customFormat="1"/>
    <row r="1032" s="367" customFormat="1"/>
    <row r="1033" s="367" customFormat="1"/>
    <row r="1034" s="367" customFormat="1"/>
    <row r="1035" s="367" customFormat="1"/>
    <row r="1036" s="367" customFormat="1"/>
    <row r="1037" s="367" customFormat="1"/>
    <row r="1038" s="367" customFormat="1"/>
    <row r="1039" s="367" customFormat="1"/>
    <row r="1040" s="367" customFormat="1"/>
    <row r="1041" s="367" customFormat="1"/>
    <row r="1042" s="367" customFormat="1"/>
    <row r="1043" s="367" customFormat="1"/>
    <row r="1044" s="367" customFormat="1"/>
    <row r="1045" s="367" customFormat="1"/>
    <row r="1046" s="367" customFormat="1"/>
    <row r="1047" s="367" customFormat="1"/>
    <row r="1048" s="367" customFormat="1"/>
    <row r="1049" s="367" customFormat="1"/>
    <row r="1050" s="367" customFormat="1"/>
    <row r="1051" s="367" customFormat="1"/>
    <row r="1052" s="367" customFormat="1"/>
    <row r="1053" s="367" customFormat="1"/>
    <row r="1054" s="367" customFormat="1"/>
    <row r="1055" s="367" customFormat="1"/>
    <row r="1056" s="367" customFormat="1"/>
    <row r="1057" s="367" customFormat="1"/>
    <row r="1058" s="367" customFormat="1"/>
    <row r="1059" s="367" customFormat="1"/>
    <row r="1060" s="367" customFormat="1"/>
    <row r="1061" s="367" customFormat="1"/>
    <row r="1062" s="367" customFormat="1"/>
    <row r="1063" s="367" customFormat="1"/>
    <row r="1064" s="367" customFormat="1"/>
    <row r="1065" s="367" customFormat="1"/>
    <row r="1066" s="367" customFormat="1"/>
    <row r="1067" s="367" customFormat="1"/>
    <row r="1068" s="367" customFormat="1"/>
    <row r="1069" s="367" customFormat="1"/>
    <row r="1070" s="367" customFormat="1"/>
    <row r="1071" s="367" customFormat="1"/>
    <row r="1072" s="367" customFormat="1"/>
    <row r="1073" s="367" customFormat="1"/>
    <row r="1074" s="367" customFormat="1"/>
    <row r="1075" s="367" customFormat="1"/>
    <row r="1076" s="367" customFormat="1"/>
    <row r="1077" s="367" customFormat="1"/>
    <row r="1078" s="367" customFormat="1"/>
    <row r="1079" s="367" customFormat="1"/>
    <row r="1080" s="367" customFormat="1"/>
    <row r="1081" s="367" customFormat="1"/>
    <row r="1082" s="367" customFormat="1"/>
    <row r="1083" s="367" customFormat="1"/>
    <row r="1084" s="367" customFormat="1"/>
    <row r="1085" s="367" customFormat="1"/>
    <row r="1086" s="367" customFormat="1"/>
    <row r="1087" s="367" customFormat="1"/>
    <row r="1088" s="367" customFormat="1"/>
    <row r="1089" s="367" customFormat="1"/>
    <row r="1090" s="367" customFormat="1"/>
    <row r="1091" s="367" customFormat="1"/>
    <row r="1092" s="367" customFormat="1"/>
    <row r="1093" s="367" customFormat="1"/>
    <row r="1094" s="367" customFormat="1"/>
    <row r="1095" s="367" customFormat="1"/>
    <row r="1096" s="367" customFormat="1"/>
    <row r="1097" s="367" customFormat="1"/>
    <row r="1098" s="367" customFormat="1"/>
    <row r="1099" s="367" customFormat="1"/>
    <row r="1100" s="367" customFormat="1"/>
    <row r="1101" s="367" customFormat="1"/>
    <row r="1102" s="367" customFormat="1"/>
    <row r="1103" s="367" customFormat="1"/>
    <row r="1104" s="367" customFormat="1"/>
    <row r="1105" s="367" customFormat="1"/>
    <row r="1106" s="367" customFormat="1"/>
    <row r="1107" s="367" customFormat="1"/>
    <row r="1108" s="367" customFormat="1"/>
    <row r="1109" s="367" customFormat="1"/>
    <row r="1110" s="367" customFormat="1"/>
    <row r="1111" s="367" customFormat="1"/>
    <row r="1112" s="367" customFormat="1"/>
    <row r="1113" s="367" customFormat="1"/>
    <row r="1114" s="367" customFormat="1"/>
    <row r="1115" s="367" customFormat="1"/>
    <row r="1116" s="367" customFormat="1"/>
    <row r="1117" s="367" customFormat="1"/>
    <row r="1118" s="367" customFormat="1"/>
    <row r="1119" s="367" customFormat="1"/>
    <row r="1120" s="367" customFormat="1"/>
    <row r="1121" s="367" customFormat="1"/>
    <row r="1122" s="367" customFormat="1"/>
    <row r="1123" s="367" customFormat="1"/>
    <row r="1124" s="367" customFormat="1"/>
    <row r="1125" s="367" customFormat="1"/>
    <row r="1126" s="367" customFormat="1"/>
    <row r="1127" s="367" customFormat="1"/>
    <row r="1128" s="367" customFormat="1"/>
    <row r="1129" s="367" customFormat="1"/>
    <row r="1130" s="367" customFormat="1"/>
    <row r="1131" s="367" customFormat="1"/>
    <row r="1132" s="367" customFormat="1"/>
    <row r="1133" s="367" customFormat="1"/>
    <row r="1134" s="367" customFormat="1"/>
    <row r="1135" s="367" customFormat="1"/>
    <row r="1136" s="367" customFormat="1"/>
    <row r="1137" s="367" customFormat="1"/>
    <row r="1138" s="367" customFormat="1"/>
    <row r="1139" s="367" customFormat="1"/>
    <row r="1140" s="367" customFormat="1"/>
    <row r="1141" s="367" customFormat="1"/>
    <row r="1142" s="367" customFormat="1"/>
    <row r="1143" s="367" customFormat="1"/>
    <row r="1144" s="367" customFormat="1"/>
    <row r="1145" s="367" customFormat="1"/>
    <row r="1146" s="367" customFormat="1"/>
    <row r="1147" s="367" customFormat="1"/>
    <row r="1148" s="367" customFormat="1"/>
    <row r="1149" s="367" customFormat="1"/>
    <row r="1150" s="367" customFormat="1"/>
    <row r="1151" s="367" customFormat="1"/>
    <row r="1152" s="367" customFormat="1"/>
    <row r="1153" s="367" customFormat="1"/>
    <row r="1154" s="367" customFormat="1"/>
    <row r="1155" s="367" customFormat="1"/>
    <row r="1156" s="367" customFormat="1"/>
    <row r="1157" s="367" customFormat="1"/>
    <row r="1158" s="367" customFormat="1"/>
    <row r="1159" s="367" customFormat="1"/>
    <row r="1160" s="367" customFormat="1"/>
    <row r="1161" s="367" customFormat="1"/>
    <row r="1162" s="367" customFormat="1"/>
    <row r="1163" s="367" customFormat="1"/>
    <row r="1164" s="367" customFormat="1"/>
    <row r="1165" s="367" customFormat="1"/>
    <row r="1166" s="367" customFormat="1"/>
    <row r="1167" s="367" customFormat="1"/>
    <row r="1168" s="367" customFormat="1"/>
    <row r="1169" s="367" customFormat="1"/>
    <row r="1170" s="367" customFormat="1"/>
    <row r="1171" s="367" customFormat="1"/>
    <row r="1172" s="367" customFormat="1"/>
    <row r="1173" s="367" customFormat="1"/>
    <row r="1174" s="367" customFormat="1"/>
    <row r="1175" s="367" customFormat="1"/>
    <row r="1176" s="367" customFormat="1"/>
    <row r="1177" s="367" customFormat="1"/>
    <row r="1178" s="367" customFormat="1"/>
    <row r="1179" s="367" customFormat="1"/>
    <row r="1180" s="367" customFormat="1"/>
    <row r="1181" s="367" customFormat="1"/>
    <row r="1182" s="367" customFormat="1"/>
    <row r="1183" s="367" customFormat="1"/>
    <row r="1184" s="367" customFormat="1"/>
    <row r="1185" s="367" customFormat="1"/>
    <row r="1186" s="367" customFormat="1"/>
    <row r="1187" s="367" customFormat="1"/>
    <row r="1188" s="367" customFormat="1"/>
    <row r="1189" s="367" customFormat="1"/>
    <row r="1190" s="367" customFormat="1"/>
    <row r="1191" s="367" customFormat="1"/>
    <row r="1192" s="367" customFormat="1"/>
    <row r="1193" s="367" customFormat="1"/>
    <row r="1194" s="367" customFormat="1"/>
    <row r="1195" s="367" customFormat="1"/>
    <row r="1196" s="367" customFormat="1"/>
    <row r="1197" s="367" customFormat="1"/>
    <row r="1198" s="367" customFormat="1"/>
    <row r="1199" s="367" customFormat="1"/>
    <row r="1200" s="367" customFormat="1"/>
    <row r="1201" s="367" customFormat="1"/>
    <row r="1202" s="367" customFormat="1"/>
    <row r="1203" s="367" customFormat="1"/>
    <row r="1204" s="367" customFormat="1"/>
    <row r="1205" s="367" customFormat="1"/>
    <row r="1206" s="367" customFormat="1"/>
    <row r="1207" s="367" customFormat="1"/>
    <row r="1208" s="367" customFormat="1"/>
    <row r="1209" s="367" customFormat="1"/>
    <row r="1210" s="367" customFormat="1"/>
    <row r="1211" s="367" customFormat="1"/>
    <row r="1212" s="367" customFormat="1"/>
    <row r="1213" s="367" customFormat="1"/>
    <row r="1214" s="367" customFormat="1"/>
    <row r="1215" s="367" customFormat="1"/>
    <row r="1216" s="367" customFormat="1"/>
    <row r="1217" s="367" customFormat="1"/>
    <row r="1218" s="367" customFormat="1"/>
    <row r="1219" s="367" customFormat="1"/>
    <row r="1220" s="367" customFormat="1"/>
    <row r="1221" s="367" customFormat="1"/>
    <row r="1222" s="367" customFormat="1"/>
    <row r="1223" s="367" customFormat="1"/>
    <row r="1224" s="367" customFormat="1"/>
    <row r="1225" s="367" customFormat="1"/>
    <row r="1226" s="367" customFormat="1"/>
    <row r="1227" s="367" customFormat="1"/>
    <row r="1228" s="367" customFormat="1"/>
    <row r="1229" s="367" customFormat="1"/>
    <row r="1230" s="367" customFormat="1"/>
    <row r="1231" s="367" customFormat="1"/>
    <row r="1232" s="367" customFormat="1"/>
    <row r="1233" s="367" customFormat="1"/>
    <row r="1234" s="367" customFormat="1"/>
    <row r="1235" s="367" customFormat="1"/>
    <row r="1236" s="367" customFormat="1"/>
    <row r="1237" s="367" customFormat="1"/>
    <row r="1238" s="367" customFormat="1"/>
    <row r="1239" s="367" customFormat="1"/>
    <row r="1240" s="367" customFormat="1"/>
    <row r="1241" s="367" customFormat="1"/>
    <row r="1242" s="367" customFormat="1"/>
    <row r="1243" s="367" customFormat="1"/>
    <row r="1244" s="367" customFormat="1"/>
    <row r="1245" s="367" customFormat="1"/>
    <row r="1246" s="367" customFormat="1"/>
    <row r="1247" s="367" customFormat="1"/>
    <row r="1248" s="367" customFormat="1"/>
    <row r="1249" s="367" customFormat="1"/>
    <row r="1250" s="367" customFormat="1"/>
    <row r="1251" s="367" customFormat="1"/>
    <row r="1252" s="367" customFormat="1"/>
    <row r="1253" s="367" customFormat="1"/>
    <row r="1254" s="367" customFormat="1"/>
    <row r="1255" s="367" customFormat="1"/>
    <row r="1256" s="367" customFormat="1"/>
    <row r="1257" s="367" customFormat="1"/>
    <row r="1258" s="367" customFormat="1"/>
    <row r="1259" s="367" customFormat="1"/>
    <row r="1260" s="367" customFormat="1"/>
    <row r="1261" s="367" customFormat="1"/>
    <row r="1262" s="367" customFormat="1"/>
    <row r="1263" s="367" customFormat="1"/>
    <row r="1264" s="367" customFormat="1"/>
    <row r="1265" s="367" customFormat="1"/>
    <row r="1266" s="367" customFormat="1"/>
    <row r="1267" s="367" customFormat="1"/>
    <row r="1268" s="367" customFormat="1"/>
    <row r="1269" s="367" customFormat="1"/>
    <row r="1270" s="367" customFormat="1"/>
    <row r="1271" s="367" customFormat="1"/>
    <row r="1272" s="367" customFormat="1"/>
    <row r="1273" s="367" customFormat="1"/>
    <row r="1274" s="367" customFormat="1"/>
    <row r="1275" s="367" customFormat="1"/>
    <row r="1276" s="367" customFormat="1"/>
    <row r="1277" s="367" customFormat="1"/>
    <row r="1278" s="367" customFormat="1"/>
    <row r="1279" s="367" customFormat="1"/>
    <row r="1280" s="367" customFormat="1"/>
    <row r="1281" s="367" customFormat="1"/>
    <row r="1282" s="367" customFormat="1"/>
    <row r="1283" s="367" customFormat="1"/>
    <row r="1284" s="367" customFormat="1"/>
    <row r="1285" s="367" customFormat="1"/>
    <row r="1286" s="367" customFormat="1"/>
    <row r="1287" s="367" customFormat="1"/>
    <row r="1288" s="367" customFormat="1"/>
    <row r="1289" s="367" customFormat="1"/>
    <row r="1290" s="367" customFormat="1"/>
    <row r="1291" s="367" customFormat="1"/>
    <row r="1292" s="367" customFormat="1"/>
    <row r="1293" s="367" customFormat="1"/>
    <row r="1294" s="367" customFormat="1"/>
    <row r="1295" s="367" customFormat="1"/>
    <row r="1296" s="367" customFormat="1"/>
    <row r="1297" s="367" customFormat="1"/>
    <row r="1298" s="367" customFormat="1"/>
    <row r="1299" s="367" customFormat="1"/>
    <row r="1300" s="367" customFormat="1"/>
    <row r="1301" s="367" customFormat="1"/>
    <row r="1302" s="367" customFormat="1"/>
    <row r="1303" s="367" customFormat="1"/>
    <row r="1304" s="367" customFormat="1"/>
    <row r="1305" s="367" customFormat="1"/>
    <row r="1306" s="367" customFormat="1"/>
    <row r="1307" s="367" customFormat="1"/>
    <row r="1308" s="367" customFormat="1"/>
    <row r="1309" s="367" customFormat="1"/>
    <row r="1310" s="367" customFormat="1"/>
    <row r="1311" s="367" customFormat="1"/>
    <row r="1312" s="367" customFormat="1"/>
    <row r="1313" s="367" customFormat="1"/>
    <row r="1314" s="367" customFormat="1"/>
    <row r="1315" s="367" customFormat="1"/>
    <row r="1316" s="367" customFormat="1"/>
    <row r="1317" s="367" customFormat="1"/>
    <row r="1318" s="367" customFormat="1"/>
    <row r="1319" s="367" customFormat="1"/>
    <row r="1320" s="367" customFormat="1"/>
    <row r="1321" s="367" customFormat="1"/>
    <row r="1322" s="367" customFormat="1"/>
    <row r="1323" s="367" customFormat="1"/>
    <row r="1324" s="367" customFormat="1"/>
    <row r="1325" s="367" customFormat="1"/>
    <row r="1326" s="367" customFormat="1"/>
    <row r="1327" s="367" customFormat="1"/>
    <row r="1328" s="367" customFormat="1"/>
    <row r="1329" s="367" customFormat="1"/>
    <row r="1330" s="367" customFormat="1"/>
    <row r="1331" s="367" customFormat="1"/>
    <row r="1332" s="367" customFormat="1"/>
    <row r="1333" s="367" customFormat="1"/>
    <row r="1334" s="367" customFormat="1"/>
    <row r="1335" s="367" customFormat="1"/>
    <row r="1336" s="367" customFormat="1"/>
    <row r="1337" s="367" customFormat="1"/>
    <row r="1338" s="367" customFormat="1"/>
    <row r="1339" s="367" customFormat="1"/>
    <row r="1340" s="367" customFormat="1"/>
    <row r="1341" s="367" customFormat="1"/>
    <row r="1342" s="367" customFormat="1"/>
    <row r="1343" s="367" customFormat="1"/>
    <row r="1344" s="367" customFormat="1"/>
    <row r="1345" s="367" customFormat="1"/>
    <row r="1346" s="367" customFormat="1"/>
    <row r="1347" s="367" customFormat="1"/>
    <row r="1348" s="367" customFormat="1"/>
    <row r="1349" s="367" customFormat="1"/>
    <row r="1350" s="367" customFormat="1"/>
    <row r="1351" s="367" customFormat="1"/>
    <row r="1352" s="367" customFormat="1"/>
    <row r="1353" s="367" customFormat="1"/>
    <row r="1354" s="367" customFormat="1"/>
    <row r="1355" s="367" customFormat="1"/>
    <row r="1356" s="367" customFormat="1"/>
    <row r="1357" s="367" customFormat="1"/>
    <row r="1358" s="367" customFormat="1"/>
    <row r="1359" s="367" customFormat="1"/>
    <row r="1360" s="367" customFormat="1"/>
    <row r="1361" s="367" customFormat="1"/>
    <row r="1362" s="367" customFormat="1"/>
    <row r="1363" s="367" customFormat="1"/>
    <row r="1364" s="367" customFormat="1"/>
    <row r="1365" s="367" customFormat="1"/>
    <row r="1366" s="367" customFormat="1"/>
    <row r="1367" s="367" customFormat="1"/>
    <row r="1368" s="367" customFormat="1"/>
    <row r="1369" s="367" customFormat="1"/>
    <row r="1370" s="367" customFormat="1"/>
    <row r="1371" s="367" customFormat="1"/>
    <row r="1372" s="367" customFormat="1"/>
    <row r="1373" s="367" customFormat="1"/>
    <row r="1374" s="367" customFormat="1"/>
    <row r="1375" s="367" customFormat="1"/>
    <row r="1376" s="367" customFormat="1"/>
    <row r="1377" s="367" customFormat="1"/>
    <row r="1378" s="367" customFormat="1"/>
    <row r="1379" s="367" customFormat="1"/>
    <row r="1380" s="367" customFormat="1"/>
    <row r="1381" s="367" customFormat="1"/>
    <row r="1382" s="367" customFormat="1"/>
    <row r="1383" s="367" customFormat="1"/>
    <row r="1384" s="367" customFormat="1"/>
    <row r="1385" s="367" customFormat="1"/>
    <row r="1386" s="367" customFormat="1"/>
    <row r="1387" s="367" customFormat="1"/>
    <row r="1388" s="367" customFormat="1"/>
    <row r="1389" s="367" customFormat="1"/>
    <row r="1390" s="367" customFormat="1"/>
    <row r="1391" s="367" customFormat="1"/>
    <row r="1392" s="367" customFormat="1"/>
    <row r="1393" s="367" customFormat="1"/>
    <row r="1394" s="367" customFormat="1"/>
    <row r="1395" s="367" customFormat="1"/>
    <row r="1396" s="367" customFormat="1"/>
    <row r="1397" s="367" customFormat="1"/>
    <row r="1398" s="367" customFormat="1"/>
    <row r="1399" s="367" customFormat="1"/>
    <row r="1400" s="367" customFormat="1"/>
    <row r="1401" s="367" customFormat="1"/>
    <row r="1402" s="367" customFormat="1"/>
    <row r="1403" s="367" customFormat="1"/>
    <row r="1404" s="367" customFormat="1"/>
    <row r="1405" s="367" customFormat="1"/>
    <row r="1406" s="367" customFormat="1"/>
    <row r="1407" s="367" customFormat="1"/>
    <row r="1408" s="367" customFormat="1"/>
    <row r="1409" s="367" customFormat="1"/>
    <row r="1410" s="367" customFormat="1"/>
    <row r="1411" s="367" customFormat="1"/>
    <row r="1412" s="367" customFormat="1"/>
    <row r="1413" s="367" customFormat="1"/>
    <row r="1414" s="367" customFormat="1"/>
    <row r="1415" s="367" customFormat="1"/>
    <row r="1416" s="367" customFormat="1"/>
    <row r="1417" s="367" customFormat="1"/>
    <row r="1418" s="367" customFormat="1"/>
    <row r="1419" s="367" customFormat="1"/>
    <row r="1420" s="367" customFormat="1"/>
    <row r="1421" s="367" customFormat="1"/>
    <row r="1422" s="367" customFormat="1"/>
    <row r="1423" s="367" customFormat="1"/>
    <row r="1424" s="367" customFormat="1"/>
    <row r="1425" s="367" customFormat="1"/>
    <row r="1426" s="367" customFormat="1"/>
    <row r="1427" s="367" customFormat="1"/>
    <row r="1428" s="367" customFormat="1"/>
    <row r="1429" s="367" customFormat="1"/>
    <row r="1430" s="367" customFormat="1"/>
    <row r="1431" s="367" customFormat="1"/>
    <row r="1432" s="367" customFormat="1"/>
    <row r="1433" s="367" customFormat="1"/>
    <row r="1434" s="367" customFormat="1"/>
    <row r="1435" s="367" customFormat="1"/>
    <row r="1436" s="367" customFormat="1"/>
    <row r="1437" s="367" customFormat="1"/>
    <row r="1438" s="367" customFormat="1"/>
    <row r="1439" s="367" customFormat="1"/>
    <row r="1440" s="367" customFormat="1"/>
    <row r="1441" s="367" customFormat="1"/>
    <row r="1442" s="367" customFormat="1"/>
    <row r="1443" s="367" customFormat="1"/>
    <row r="1444" s="367" customFormat="1"/>
    <row r="1445" s="367" customFormat="1"/>
    <row r="1446" s="367" customFormat="1"/>
    <row r="1447" s="367" customFormat="1"/>
    <row r="1448" s="367" customFormat="1"/>
    <row r="1449" s="367" customFormat="1"/>
    <row r="1450" s="367" customFormat="1"/>
    <row r="1451" s="367" customFormat="1"/>
    <row r="1452" s="367" customFormat="1"/>
    <row r="1453" s="367" customFormat="1"/>
    <row r="1454" s="367" customFormat="1"/>
    <row r="1455" s="367" customFormat="1"/>
    <row r="1456" s="367" customFormat="1"/>
    <row r="1457" s="367" customFormat="1"/>
    <row r="1458" s="367" customFormat="1"/>
    <row r="1459" s="367" customFormat="1"/>
    <row r="1460" s="367" customFormat="1"/>
    <row r="1461" s="367" customFormat="1"/>
    <row r="1462" s="367" customFormat="1"/>
    <row r="1463" s="367" customFormat="1"/>
    <row r="1464" s="367" customFormat="1"/>
    <row r="1465" s="367" customFormat="1"/>
    <row r="1466" s="367" customFormat="1"/>
    <row r="1467" s="367" customFormat="1"/>
    <row r="1468" s="367" customFormat="1"/>
    <row r="1469" s="367" customFormat="1"/>
    <row r="1470" s="367" customFormat="1"/>
    <row r="1471" s="367" customFormat="1"/>
    <row r="1472" s="367" customFormat="1"/>
    <row r="1473" s="367" customFormat="1"/>
    <row r="1474" s="367" customFormat="1"/>
    <row r="1475" s="367" customFormat="1"/>
    <row r="1476" s="367" customFormat="1"/>
    <row r="1477" s="367" customFormat="1"/>
    <row r="1478" s="367" customFormat="1"/>
    <row r="1479" s="367" customFormat="1"/>
    <row r="1480" s="367" customFormat="1"/>
    <row r="1481" s="367" customFormat="1"/>
    <row r="1482" s="367" customFormat="1"/>
    <row r="1483" s="367" customFormat="1"/>
    <row r="1484" s="367" customFormat="1"/>
    <row r="1485" s="367" customFormat="1"/>
    <row r="1486" s="367" customFormat="1"/>
    <row r="1487" s="367" customFormat="1"/>
    <row r="1488" s="367" customFormat="1"/>
    <row r="1489" s="367" customFormat="1"/>
    <row r="1490" s="367" customFormat="1"/>
    <row r="1491" s="367" customFormat="1"/>
    <row r="1492" s="367" customFormat="1"/>
    <row r="1493" s="367" customFormat="1"/>
    <row r="1494" s="367" customFormat="1"/>
    <row r="1495" s="367" customFormat="1"/>
    <row r="1496" s="367" customFormat="1"/>
    <row r="1497" s="367" customFormat="1"/>
    <row r="1498" s="367" customFormat="1"/>
    <row r="1499" s="367" customFormat="1"/>
    <row r="1500" s="367" customFormat="1"/>
    <row r="1501" s="367" customFormat="1"/>
    <row r="1502" s="367" customFormat="1"/>
    <row r="1503" s="367" customFormat="1"/>
    <row r="1504" s="367" customFormat="1"/>
    <row r="1505" s="367" customFormat="1"/>
    <row r="1506" s="367" customFormat="1"/>
    <row r="1507" s="367" customFormat="1"/>
    <row r="1508" s="367" customFormat="1"/>
    <row r="1509" s="367" customFormat="1"/>
    <row r="1510" s="367" customFormat="1"/>
    <row r="1511" s="367" customFormat="1"/>
    <row r="1512" s="367" customFormat="1"/>
    <row r="1513" s="367" customFormat="1"/>
    <row r="1514" s="367" customFormat="1"/>
    <row r="1515" s="367" customFormat="1"/>
    <row r="1516" s="367" customFormat="1"/>
    <row r="1517" s="367" customFormat="1"/>
    <row r="1518" s="367" customFormat="1"/>
    <row r="1519" s="367" customFormat="1"/>
    <row r="1520" s="367" customFormat="1"/>
    <row r="1521" s="367" customFormat="1"/>
    <row r="1522" s="367" customFormat="1"/>
    <row r="1523" s="367" customFormat="1"/>
    <row r="1524" s="367" customFormat="1"/>
    <row r="1525" s="367" customFormat="1"/>
    <row r="1526" s="367" customFormat="1"/>
    <row r="1527" s="367" customFormat="1"/>
    <row r="1528" s="367" customFormat="1"/>
    <row r="1529" s="367" customFormat="1"/>
    <row r="1530" s="367" customFormat="1"/>
    <row r="1531" s="367" customFormat="1"/>
    <row r="1532" s="367" customFormat="1"/>
    <row r="1533" s="367" customFormat="1"/>
    <row r="1534" s="367" customFormat="1"/>
    <row r="1535" s="367" customFormat="1"/>
    <row r="1536" s="367" customFormat="1"/>
    <row r="1537" s="367" customFormat="1"/>
    <row r="1538" s="367" customFormat="1"/>
    <row r="1539" s="367" customFormat="1"/>
    <row r="1540" s="367" customFormat="1"/>
    <row r="1541" s="367" customFormat="1"/>
    <row r="1542" s="367" customFormat="1"/>
    <row r="1543" s="367" customFormat="1"/>
    <row r="1544" s="367" customFormat="1"/>
    <row r="1545" s="367" customFormat="1"/>
    <row r="1546" s="367" customFormat="1"/>
    <row r="1547" s="367" customFormat="1"/>
    <row r="1548" s="367" customFormat="1"/>
    <row r="1549" s="367" customFormat="1"/>
    <row r="1550" s="367" customFormat="1"/>
    <row r="1551" s="367" customFormat="1"/>
    <row r="1552" s="367" customFormat="1"/>
    <row r="1553" s="367" customFormat="1"/>
    <row r="1554" s="367" customFormat="1"/>
    <row r="1555" s="367" customFormat="1"/>
    <row r="1556" s="367" customFormat="1"/>
    <row r="1557" s="367" customFormat="1"/>
    <row r="1558" s="367" customFormat="1"/>
    <row r="1559" s="367" customFormat="1"/>
    <row r="1560" s="367" customFormat="1"/>
    <row r="1561" s="367" customFormat="1"/>
    <row r="1562" s="367" customFormat="1"/>
    <row r="1563" s="367" customFormat="1"/>
    <row r="1564" s="367" customFormat="1"/>
    <row r="1565" s="367" customFormat="1"/>
    <row r="1566" s="367" customFormat="1"/>
    <row r="1567" s="367" customFormat="1"/>
    <row r="1568" s="367" customFormat="1"/>
    <row r="1569" s="367" customFormat="1"/>
    <row r="1570" s="367" customFormat="1"/>
    <row r="1571" s="367" customFormat="1"/>
    <row r="1572" s="367" customFormat="1"/>
    <row r="1573" s="367" customFormat="1"/>
    <row r="1574" s="367" customFormat="1"/>
    <row r="1575" s="367" customFormat="1"/>
    <row r="1576" s="367" customFormat="1"/>
    <row r="1577" s="367" customFormat="1"/>
    <row r="1578" s="367" customFormat="1"/>
    <row r="1579" s="367" customFormat="1"/>
    <row r="1580" s="367" customFormat="1"/>
    <row r="1581" s="367" customFormat="1"/>
    <row r="1582" s="367" customFormat="1"/>
    <row r="1583" s="367" customFormat="1"/>
    <row r="1584" s="367" customFormat="1"/>
    <row r="1585" s="367" customFormat="1"/>
    <row r="1586" s="367" customFormat="1"/>
    <row r="1587" s="367" customFormat="1"/>
    <row r="1588" s="367" customFormat="1"/>
    <row r="1589" s="367" customFormat="1"/>
    <row r="1590" s="367" customFormat="1"/>
    <row r="1591" s="367" customFormat="1"/>
    <row r="1592" s="367" customFormat="1"/>
    <row r="1593" s="367" customFormat="1"/>
    <row r="1594" s="367" customFormat="1"/>
    <row r="1595" s="367" customFormat="1"/>
    <row r="1596" s="367" customFormat="1"/>
    <row r="1597" s="367" customFormat="1"/>
    <row r="1598" s="367" customFormat="1"/>
    <row r="1599" s="367" customFormat="1"/>
    <row r="1600" s="367" customFormat="1"/>
    <row r="1601" s="367" customFormat="1"/>
    <row r="1602" s="367" customFormat="1"/>
    <row r="1603" s="367" customFormat="1"/>
    <row r="1604" s="367" customFormat="1"/>
    <row r="1605" s="367" customFormat="1"/>
    <row r="1606" s="367" customFormat="1"/>
    <row r="1607" s="367" customFormat="1"/>
    <row r="1608" s="367" customFormat="1"/>
    <row r="1609" s="367" customFormat="1"/>
    <row r="1610" s="367" customFormat="1"/>
    <row r="1611" s="367" customFormat="1"/>
    <row r="1612" s="367" customFormat="1"/>
    <row r="1613" s="367" customFormat="1"/>
    <row r="1614" s="367" customFormat="1"/>
    <row r="1615" s="367" customFormat="1"/>
    <row r="1616" s="367" customFormat="1"/>
    <row r="1617" s="367" customFormat="1"/>
    <row r="1618" s="367" customFormat="1"/>
    <row r="1619" s="367" customFormat="1"/>
    <row r="1620" s="367" customFormat="1"/>
    <row r="1621" s="367" customFormat="1"/>
    <row r="1622" s="367" customFormat="1"/>
    <row r="1623" s="367" customFormat="1"/>
    <row r="1624" s="367" customFormat="1"/>
    <row r="1625" s="367" customFormat="1"/>
    <row r="1626" s="367" customFormat="1"/>
    <row r="1627" s="367" customFormat="1"/>
    <row r="1628" s="367" customFormat="1"/>
    <row r="1629" s="367" customFormat="1"/>
    <row r="1630" s="367" customFormat="1"/>
    <row r="1631" s="367" customFormat="1"/>
    <row r="1632" s="367" customFormat="1"/>
    <row r="1633" s="367" customFormat="1"/>
    <row r="1634" s="367" customFormat="1"/>
    <row r="1635" s="367" customFormat="1"/>
    <row r="1636" s="367" customFormat="1"/>
    <row r="1637" s="367" customFormat="1"/>
    <row r="1638" s="367" customFormat="1"/>
    <row r="1639" s="367" customFormat="1"/>
    <row r="1640" s="367" customFormat="1"/>
    <row r="1641" s="367" customFormat="1"/>
    <row r="1642" s="367" customFormat="1"/>
    <row r="1643" s="367" customFormat="1"/>
    <row r="1644" s="367" customFormat="1"/>
    <row r="1645" s="367" customFormat="1"/>
    <row r="1646" s="367" customFormat="1"/>
    <row r="1647" s="367" customFormat="1"/>
    <row r="1648" s="367" customFormat="1"/>
    <row r="1649" s="367" customFormat="1"/>
    <row r="1650" s="367" customFormat="1"/>
    <row r="1651" s="367" customFormat="1"/>
    <row r="1652" s="367" customFormat="1"/>
    <row r="1653" s="367" customFormat="1"/>
    <row r="1654" s="367" customFormat="1"/>
    <row r="1655" s="367" customFormat="1"/>
    <row r="1656" s="367" customFormat="1"/>
    <row r="1657" s="367" customFormat="1"/>
    <row r="1658" s="367" customFormat="1"/>
    <row r="1659" s="367" customFormat="1"/>
    <row r="1660" s="367" customFormat="1"/>
    <row r="1661" s="367" customFormat="1"/>
    <row r="1662" s="367" customFormat="1"/>
    <row r="1663" s="367" customFormat="1"/>
    <row r="1664" s="367" customFormat="1"/>
    <row r="1665" s="367" customFormat="1"/>
    <row r="1666" s="367" customFormat="1"/>
    <row r="1667" s="367" customFormat="1"/>
    <row r="1668" s="367" customFormat="1"/>
    <row r="1669" s="367" customFormat="1"/>
    <row r="1670" s="367" customFormat="1"/>
    <row r="1671" s="367" customFormat="1"/>
    <row r="1672" s="367" customFormat="1"/>
    <row r="1673" s="367" customFormat="1"/>
    <row r="1674" s="367" customFormat="1"/>
    <row r="1675" s="367" customFormat="1"/>
    <row r="1676" s="367" customFormat="1"/>
    <row r="1677" s="367" customFormat="1"/>
    <row r="1678" s="367" customFormat="1"/>
    <row r="1679" s="367" customFormat="1"/>
    <row r="1680" s="367" customFormat="1"/>
    <row r="1681" s="367" customFormat="1"/>
    <row r="1682" s="367" customFormat="1"/>
    <row r="1683" s="367" customFormat="1"/>
    <row r="1684" s="367" customFormat="1"/>
    <row r="1685" s="367" customFormat="1"/>
    <row r="1686" s="367" customFormat="1"/>
    <row r="1687" s="367" customFormat="1"/>
    <row r="1688" s="367" customFormat="1"/>
    <row r="1689" s="367" customFormat="1"/>
    <row r="1690" s="367" customFormat="1"/>
    <row r="1691" s="367" customFormat="1"/>
    <row r="1692" s="367" customFormat="1"/>
    <row r="1693" s="367" customFormat="1"/>
    <row r="1694" s="367" customFormat="1"/>
    <row r="1695" s="367" customFormat="1"/>
    <row r="1696" s="367" customFormat="1"/>
    <row r="1697" s="367" customFormat="1"/>
    <row r="1698" s="367" customFormat="1"/>
    <row r="1699" s="367" customFormat="1"/>
    <row r="1700" s="367" customFormat="1"/>
    <row r="1701" s="367" customFormat="1"/>
    <row r="1702" s="367" customFormat="1"/>
    <row r="1703" s="367" customFormat="1"/>
    <row r="1704" s="367" customFormat="1"/>
    <row r="1705" s="367" customFormat="1"/>
    <row r="1706" s="367" customFormat="1"/>
    <row r="1707" s="367" customFormat="1"/>
    <row r="1708" s="367" customFormat="1"/>
    <row r="1709" s="367" customFormat="1"/>
    <row r="1710" s="367" customFormat="1"/>
    <row r="1711" s="367" customFormat="1"/>
    <row r="1712" s="367" customFormat="1"/>
    <row r="1713" s="367" customFormat="1"/>
    <row r="1714" s="367" customFormat="1"/>
    <row r="1715" s="367" customFormat="1"/>
    <row r="1716" s="367" customFormat="1"/>
    <row r="1717" s="367" customFormat="1"/>
    <row r="1718" s="367" customFormat="1"/>
    <row r="1719" s="367" customFormat="1"/>
    <row r="1720" s="367" customFormat="1"/>
    <row r="1721" s="367" customFormat="1"/>
    <row r="1722" s="367" customFormat="1"/>
    <row r="1723" s="367" customFormat="1"/>
    <row r="1724" s="367" customFormat="1"/>
    <row r="1725" s="367" customFormat="1"/>
    <row r="1726" s="367" customFormat="1"/>
    <row r="1727" s="367" customFormat="1"/>
    <row r="1728" s="367" customFormat="1"/>
    <row r="1729" s="367" customFormat="1"/>
    <row r="1730" s="367" customFormat="1"/>
    <row r="1731" s="367" customFormat="1"/>
    <row r="1732" s="367" customFormat="1"/>
    <row r="1733" s="367" customFormat="1"/>
    <row r="1734" s="367" customFormat="1"/>
    <row r="1735" s="367" customFormat="1"/>
    <row r="1736" s="367" customFormat="1"/>
    <row r="1737" s="367" customFormat="1"/>
    <row r="1738" s="367" customFormat="1"/>
    <row r="1739" s="367" customFormat="1"/>
    <row r="1740" s="367" customFormat="1"/>
    <row r="1741" s="367" customFormat="1"/>
    <row r="1742" s="367" customFormat="1"/>
    <row r="1743" s="367" customFormat="1"/>
    <row r="1744" s="367" customFormat="1"/>
    <row r="1745" s="367" customFormat="1"/>
    <row r="1746" s="367" customFormat="1"/>
    <row r="1747" s="367" customFormat="1"/>
    <row r="1748" s="367" customFormat="1"/>
    <row r="1749" s="367" customFormat="1"/>
    <row r="1750" s="367" customFormat="1"/>
    <row r="1751" s="367" customFormat="1"/>
    <row r="1752" s="367" customFormat="1"/>
    <row r="1753" s="367" customFormat="1"/>
    <row r="1754" s="367" customFormat="1"/>
    <row r="1755" s="367" customFormat="1"/>
    <row r="1756" s="367" customFormat="1"/>
    <row r="1757" s="367" customFormat="1"/>
    <row r="1758" s="367" customFormat="1"/>
    <row r="1759" s="367" customFormat="1"/>
    <row r="1760" s="367" customFormat="1"/>
    <row r="1761" s="367" customFormat="1"/>
    <row r="1762" s="367" customFormat="1"/>
    <row r="1763" s="367" customFormat="1"/>
    <row r="1764" s="367" customFormat="1"/>
    <row r="1765" s="367" customFormat="1"/>
    <row r="1766" s="367" customFormat="1"/>
    <row r="1767" s="367" customFormat="1"/>
    <row r="1768" s="367" customFormat="1"/>
    <row r="1769" s="367" customFormat="1"/>
    <row r="1770" s="367" customFormat="1"/>
    <row r="1771" s="367" customFormat="1"/>
    <row r="1772" s="367" customFormat="1"/>
    <row r="1773" s="367" customFormat="1"/>
    <row r="1774" s="367" customFormat="1"/>
    <row r="1775" s="367" customFormat="1"/>
    <row r="1776" s="367" customFormat="1"/>
    <row r="1777" s="367" customFormat="1"/>
    <row r="1778" s="367" customFormat="1"/>
    <row r="1779" s="367" customFormat="1"/>
    <row r="1780" s="367" customFormat="1"/>
    <row r="1781" s="367" customFormat="1"/>
    <row r="1782" s="367" customFormat="1"/>
    <row r="1783" s="367" customFormat="1"/>
    <row r="1784" s="367" customFormat="1"/>
    <row r="1785" s="367" customFormat="1"/>
    <row r="1786" s="367" customFormat="1"/>
    <row r="1787" s="367" customFormat="1"/>
    <row r="1788" s="367" customFormat="1"/>
    <row r="1789" s="367" customFormat="1"/>
    <row r="1790" s="367" customFormat="1"/>
    <row r="1791" s="367" customFormat="1"/>
    <row r="1792" s="367" customFormat="1"/>
    <row r="1793" s="367" customFormat="1"/>
    <row r="1794" s="367" customFormat="1"/>
    <row r="1795" s="367" customFormat="1"/>
    <row r="1796" s="367" customFormat="1"/>
    <row r="1797" s="367" customFormat="1"/>
    <row r="1798" s="367" customFormat="1"/>
    <row r="1799" s="367" customFormat="1"/>
    <row r="1800" s="367" customFormat="1"/>
    <row r="1801" s="367" customFormat="1"/>
    <row r="1802" s="367" customFormat="1"/>
    <row r="1803" s="367" customFormat="1"/>
    <row r="1804" s="367" customFormat="1"/>
    <row r="1805" s="367" customFormat="1"/>
    <row r="1806" s="367" customFormat="1"/>
    <row r="1807" s="367" customFormat="1"/>
    <row r="1808" s="367" customFormat="1"/>
    <row r="1809" s="367" customFormat="1"/>
    <row r="1810" s="367" customFormat="1"/>
    <row r="1811" s="367" customFormat="1"/>
    <row r="1812" s="367" customFormat="1"/>
    <row r="1813" s="367" customFormat="1"/>
    <row r="1814" s="367" customFormat="1"/>
    <row r="1815" s="367" customFormat="1"/>
    <row r="1816" s="367" customFormat="1"/>
    <row r="1817" s="367" customFormat="1"/>
    <row r="1818" s="367" customFormat="1"/>
    <row r="1819" s="367" customFormat="1"/>
    <row r="1820" s="367" customFormat="1"/>
    <row r="1821" s="367" customFormat="1"/>
    <row r="1822" s="367" customFormat="1"/>
    <row r="1823" s="367" customFormat="1"/>
    <row r="1824" s="367" customFormat="1"/>
    <row r="1825" s="367" customFormat="1"/>
    <row r="1826" s="367" customFormat="1"/>
    <row r="1827" s="367" customFormat="1"/>
    <row r="1828" s="367" customFormat="1"/>
    <row r="1829" s="367" customFormat="1"/>
    <row r="1830" s="367" customFormat="1"/>
    <row r="1831" s="367" customFormat="1"/>
    <row r="1832" s="367" customFormat="1"/>
    <row r="1833" s="367" customFormat="1"/>
    <row r="1834" s="367" customFormat="1"/>
    <row r="1835" s="367" customFormat="1"/>
    <row r="1836" s="367" customFormat="1"/>
    <row r="1837" s="367" customFormat="1"/>
    <row r="1838" s="367" customFormat="1"/>
    <row r="1839" s="367" customFormat="1"/>
    <row r="1840" s="367" customFormat="1"/>
    <row r="1841" s="367" customFormat="1"/>
    <row r="1842" s="367" customFormat="1"/>
    <row r="1843" s="367" customFormat="1"/>
    <row r="1844" s="367" customFormat="1"/>
    <row r="1845" s="367" customFormat="1"/>
    <row r="1846" s="367" customFormat="1"/>
    <row r="1847" s="367" customFormat="1"/>
    <row r="1848" s="367" customFormat="1"/>
    <row r="1849" s="367" customFormat="1"/>
    <row r="1850" s="367" customFormat="1"/>
    <row r="1851" s="367" customFormat="1"/>
    <row r="1852" s="367" customFormat="1"/>
    <row r="1853" s="367" customFormat="1"/>
    <row r="1854" s="367" customFormat="1"/>
    <row r="1855" s="367" customFormat="1"/>
    <row r="1856" s="367" customFormat="1"/>
    <row r="1857" s="367" customFormat="1"/>
    <row r="1858" s="367" customFormat="1"/>
    <row r="1859" s="367" customFormat="1"/>
    <row r="1860" s="367" customFormat="1"/>
    <row r="1861" s="367" customFormat="1"/>
    <row r="1862" s="367" customFormat="1"/>
    <row r="1863" s="367" customFormat="1"/>
    <row r="1864" s="367" customFormat="1"/>
    <row r="1865" s="367" customFormat="1"/>
    <row r="1866" s="367" customFormat="1"/>
    <row r="1867" s="367" customFormat="1"/>
    <row r="1868" s="367" customFormat="1"/>
    <row r="1869" s="367" customFormat="1"/>
    <row r="1870" s="367" customFormat="1"/>
    <row r="1871" s="367" customFormat="1"/>
    <row r="1872" s="367" customFormat="1"/>
    <row r="1873" s="367" customFormat="1"/>
    <row r="1874" s="367" customFormat="1"/>
    <row r="1875" s="367" customFormat="1"/>
    <row r="1876" s="367" customFormat="1"/>
    <row r="1877" s="367" customFormat="1"/>
    <row r="1878" s="367" customFormat="1"/>
    <row r="1879" s="367" customFormat="1"/>
    <row r="1880" s="367" customFormat="1"/>
    <row r="1881" s="367" customFormat="1"/>
    <row r="1882" s="367" customFormat="1"/>
    <row r="1883" s="367" customFormat="1"/>
    <row r="1884" s="367" customFormat="1"/>
    <row r="1885" s="367" customFormat="1"/>
    <row r="1886" s="367" customFormat="1"/>
    <row r="1887" s="367" customFormat="1"/>
    <row r="1888" s="367" customFormat="1"/>
    <row r="1889" s="367" customFormat="1"/>
    <row r="1890" s="367" customFormat="1"/>
    <row r="1891" s="367" customFormat="1"/>
    <row r="1892" s="367" customFormat="1"/>
    <row r="1893" s="367" customFormat="1"/>
    <row r="1894" s="367" customFormat="1"/>
    <row r="1895" s="367" customFormat="1"/>
    <row r="1896" s="367" customFormat="1"/>
    <row r="1897" s="367" customFormat="1"/>
    <row r="1898" s="367" customFormat="1"/>
    <row r="1899" s="367" customFormat="1"/>
    <row r="1900" s="367" customFormat="1"/>
    <row r="1901" s="367" customFormat="1"/>
    <row r="1902" s="367" customFormat="1"/>
    <row r="1903" s="367" customFormat="1"/>
    <row r="1904" s="367" customFormat="1"/>
    <row r="1905" s="367" customFormat="1"/>
    <row r="1906" s="367" customFormat="1"/>
    <row r="1907" s="367" customFormat="1"/>
    <row r="1908" s="367" customFormat="1"/>
    <row r="1909" s="367" customFormat="1"/>
    <row r="1910" s="367" customFormat="1"/>
    <row r="1911" s="367" customFormat="1"/>
    <row r="1912" s="367" customFormat="1"/>
    <row r="1913" s="367" customFormat="1"/>
    <row r="1914" s="367" customFormat="1"/>
    <row r="1915" s="367" customFormat="1"/>
    <row r="1916" s="367" customFormat="1"/>
    <row r="1917" s="367" customFormat="1"/>
    <row r="1918" s="367" customFormat="1"/>
    <row r="1919" s="367" customFormat="1"/>
    <row r="1920" s="367" customFormat="1"/>
    <row r="1921" s="367" customFormat="1"/>
    <row r="1922" s="367" customFormat="1"/>
    <row r="1923" s="367" customFormat="1"/>
    <row r="1924" s="367" customFormat="1"/>
    <row r="1925" s="367" customFormat="1"/>
    <row r="1926" s="367" customFormat="1"/>
    <row r="1927" s="367" customFormat="1"/>
    <row r="1928" s="367" customFormat="1"/>
    <row r="1929" s="367" customFormat="1"/>
    <row r="1930" s="367" customFormat="1"/>
    <row r="1931" s="367" customFormat="1"/>
    <row r="1932" s="367" customFormat="1"/>
    <row r="1933" s="367" customFormat="1"/>
    <row r="1934" s="367" customFormat="1"/>
    <row r="1935" s="367" customFormat="1"/>
    <row r="1936" s="367" customFormat="1"/>
    <row r="1937" s="367" customFormat="1"/>
    <row r="1938" s="367" customFormat="1"/>
    <row r="1939" s="367" customFormat="1"/>
    <row r="1940" s="367" customFormat="1"/>
    <row r="1941" s="367" customFormat="1"/>
    <row r="1942" s="367" customFormat="1"/>
    <row r="1943" s="367" customFormat="1"/>
    <row r="1944" s="367" customFormat="1"/>
    <row r="1945" s="367" customFormat="1"/>
    <row r="1946" s="367" customFormat="1"/>
    <row r="1947" s="367" customFormat="1"/>
    <row r="1948" s="367" customFormat="1"/>
    <row r="1949" s="367" customFormat="1"/>
    <row r="1950" s="367" customFormat="1"/>
    <row r="1951" s="367" customFormat="1"/>
    <row r="1952" s="367" customFormat="1"/>
    <row r="1953" s="367" customFormat="1"/>
    <row r="1954" s="367" customFormat="1"/>
    <row r="1955" s="367" customFormat="1"/>
    <row r="1956" s="367" customFormat="1"/>
    <row r="1957" s="367" customFormat="1"/>
    <row r="1958" s="367" customFormat="1"/>
    <row r="1959" s="367" customFormat="1"/>
    <row r="1960" s="367" customFormat="1"/>
    <row r="1961" s="367" customFormat="1"/>
    <row r="1962" s="367" customFormat="1"/>
    <row r="1963" s="367" customFormat="1"/>
    <row r="1964" s="367" customFormat="1"/>
    <row r="1965" s="367" customFormat="1"/>
    <row r="1966" s="367" customFormat="1"/>
    <row r="1967" s="367" customFormat="1"/>
    <row r="1968" s="367" customFormat="1"/>
    <row r="1969" s="367" customFormat="1"/>
    <row r="1970" s="367" customFormat="1"/>
    <row r="1971" s="367" customFormat="1"/>
    <row r="1972" s="367" customFormat="1"/>
    <row r="1973" s="367" customFormat="1"/>
    <row r="1974" s="367" customFormat="1"/>
    <row r="1975" s="367" customFormat="1"/>
    <row r="1976" s="367" customFormat="1"/>
    <row r="1977" s="367" customFormat="1"/>
    <row r="1978" s="367" customFormat="1"/>
    <row r="1979" s="367" customFormat="1"/>
    <row r="1980" s="367" customFormat="1"/>
    <row r="1981" s="367" customFormat="1"/>
    <row r="1982" s="367" customFormat="1"/>
    <row r="1983" s="367" customFormat="1"/>
    <row r="1984" s="367" customFormat="1"/>
    <row r="1985" s="367" customFormat="1"/>
    <row r="1986" s="367" customFormat="1"/>
    <row r="1987" s="367" customFormat="1"/>
    <row r="1988" s="367" customFormat="1"/>
    <row r="1989" s="367" customFormat="1"/>
    <row r="1990" s="367" customFormat="1"/>
    <row r="1991" s="367" customFormat="1"/>
    <row r="1992" s="367" customFormat="1"/>
    <row r="1993" s="367" customFormat="1"/>
    <row r="1994" s="367" customFormat="1"/>
    <row r="1995" s="367" customFormat="1"/>
    <row r="1996" s="367" customFormat="1"/>
    <row r="1997" s="367" customFormat="1"/>
    <row r="1998" s="367" customFormat="1"/>
    <row r="1999" s="367" customFormat="1"/>
    <row r="2000" s="367" customFormat="1"/>
    <row r="2001" s="367" customFormat="1"/>
    <row r="2002" s="367" customFormat="1"/>
    <row r="2003" s="367" customFormat="1"/>
    <row r="2004" s="367" customFormat="1"/>
    <row r="2005" s="367" customFormat="1"/>
    <row r="2006" s="367" customFormat="1"/>
    <row r="2007" s="367" customFormat="1"/>
    <row r="2008" s="367" customFormat="1"/>
    <row r="2009" s="367" customFormat="1"/>
    <row r="2010" s="367" customFormat="1"/>
    <row r="2011" s="367" customFormat="1"/>
    <row r="2012" s="367" customFormat="1"/>
    <row r="2013" s="367" customFormat="1"/>
    <row r="2014" s="367" customFormat="1"/>
    <row r="2015" s="367" customFormat="1"/>
    <row r="2016" s="367" customFormat="1"/>
    <row r="2017" s="367" customFormat="1"/>
    <row r="2018" s="367" customFormat="1"/>
    <row r="2019" s="367" customFormat="1"/>
    <row r="2020" s="367" customFormat="1"/>
    <row r="2021" s="367" customFormat="1"/>
    <row r="2022" s="367" customFormat="1"/>
    <row r="2023" s="367" customFormat="1"/>
    <row r="2024" s="367" customFormat="1"/>
    <row r="2025" s="367" customFormat="1"/>
    <row r="2026" s="367" customFormat="1"/>
    <row r="2027" s="367" customFormat="1"/>
    <row r="2028" s="367" customFormat="1"/>
    <row r="2029" s="367" customFormat="1"/>
    <row r="2030" s="367" customFormat="1"/>
    <row r="2031" s="367" customFormat="1"/>
    <row r="2032" s="367" customFormat="1"/>
    <row r="2033" s="367" customFormat="1"/>
    <row r="2034" s="367" customFormat="1"/>
    <row r="2035" s="367" customFormat="1"/>
    <row r="2036" s="367" customFormat="1"/>
    <row r="2037" s="367" customFormat="1"/>
    <row r="2038" s="367" customFormat="1"/>
    <row r="2039" s="367" customFormat="1"/>
    <row r="2040" s="367" customFormat="1"/>
    <row r="2041" s="367" customFormat="1"/>
    <row r="2042" s="367" customFormat="1"/>
    <row r="2043" s="367" customFormat="1"/>
    <row r="2044" s="367" customFormat="1"/>
    <row r="2045" s="367" customFormat="1"/>
    <row r="2046" s="367" customFormat="1"/>
    <row r="2047" s="367" customFormat="1"/>
    <row r="2048" s="367" customFormat="1"/>
    <row r="2049" s="367" customFormat="1"/>
    <row r="2050" s="367" customFormat="1"/>
    <row r="2051" s="367" customFormat="1"/>
    <row r="2052" s="367" customFormat="1"/>
    <row r="2053" s="367" customFormat="1"/>
    <row r="2054" s="367" customFormat="1"/>
    <row r="2055" s="367" customFormat="1"/>
    <row r="2056" s="367" customFormat="1"/>
    <row r="2057" s="367" customFormat="1"/>
    <row r="2058" s="367" customFormat="1"/>
    <row r="2059" s="367" customFormat="1"/>
    <row r="2060" s="367" customFormat="1"/>
    <row r="2061" s="367" customFormat="1"/>
    <row r="2062" s="367" customFormat="1"/>
    <row r="2063" s="367" customFormat="1"/>
    <row r="2064" s="367" customFormat="1"/>
    <row r="2065" s="367" customFormat="1"/>
    <row r="2066" s="367" customFormat="1"/>
    <row r="2067" s="367" customFormat="1"/>
    <row r="2068" s="367" customFormat="1"/>
    <row r="2069" s="367" customFormat="1"/>
    <row r="2070" s="367" customFormat="1"/>
    <row r="2071" s="367" customFormat="1"/>
    <row r="2072" s="367" customFormat="1"/>
    <row r="2073" s="367" customFormat="1"/>
    <row r="2074" s="367" customFormat="1"/>
    <row r="2075" s="367" customFormat="1"/>
    <row r="2076" s="367" customFormat="1"/>
    <row r="2077" s="367" customFormat="1"/>
    <row r="2078" s="367" customFormat="1"/>
    <row r="2079" s="367" customFormat="1"/>
    <row r="2080" s="367" customFormat="1"/>
    <row r="2081" s="367" customFormat="1"/>
    <row r="2082" s="367" customFormat="1"/>
    <row r="2083" s="367" customFormat="1"/>
    <row r="2084" s="367" customFormat="1"/>
    <row r="2085" s="367" customFormat="1"/>
    <row r="2086" s="367" customFormat="1"/>
    <row r="2087" s="367" customFormat="1"/>
    <row r="2088" s="367" customFormat="1"/>
    <row r="2089" s="367" customFormat="1"/>
    <row r="2090" s="367" customFormat="1"/>
    <row r="2091" s="367" customFormat="1"/>
    <row r="2092" s="367" customFormat="1"/>
    <row r="2093" s="367" customFormat="1"/>
    <row r="2094" s="367" customFormat="1"/>
    <row r="2095" s="367" customFormat="1"/>
    <row r="2096" s="367" customFormat="1"/>
    <row r="2097" s="367" customFormat="1"/>
    <row r="2098" s="367" customFormat="1"/>
    <row r="2099" s="367" customFormat="1"/>
    <row r="2100" s="367" customFormat="1"/>
    <row r="2101" s="367" customFormat="1"/>
    <row r="2102" s="367" customFormat="1"/>
    <row r="2103" s="367" customFormat="1"/>
    <row r="2104" s="367" customFormat="1"/>
    <row r="2105" s="367" customFormat="1"/>
    <row r="2106" s="367" customFormat="1"/>
    <row r="2107" s="367" customFormat="1"/>
    <row r="2108" s="367" customFormat="1"/>
    <row r="2109" s="367" customFormat="1"/>
    <row r="2110" s="367" customFormat="1"/>
    <row r="2111" s="367" customFormat="1"/>
    <row r="2112" s="367" customFormat="1"/>
    <row r="2113" s="367" customFormat="1"/>
    <row r="2114" s="367" customFormat="1"/>
    <row r="2115" s="367" customFormat="1"/>
    <row r="2116" s="367" customFormat="1"/>
    <row r="2117" s="367" customFormat="1"/>
    <row r="2118" s="367" customFormat="1"/>
    <row r="2119" s="367" customFormat="1"/>
    <row r="2120" s="367" customFormat="1"/>
    <row r="2121" s="367" customFormat="1"/>
    <row r="2122" s="367" customFormat="1"/>
    <row r="2123" s="367" customFormat="1"/>
    <row r="2124" s="367" customFormat="1"/>
    <row r="2125" s="367" customFormat="1"/>
    <row r="2126" s="367" customFormat="1"/>
    <row r="2127" s="367" customFormat="1"/>
    <row r="2128" s="367" customFormat="1"/>
    <row r="2129" s="367" customFormat="1"/>
    <row r="2130" s="367" customFormat="1"/>
    <row r="2131" s="367" customFormat="1"/>
    <row r="2132" s="367" customFormat="1"/>
    <row r="2133" s="367" customFormat="1"/>
    <row r="2134" s="367" customFormat="1"/>
    <row r="2135" s="367" customFormat="1"/>
    <row r="2136" s="367" customFormat="1"/>
    <row r="2137" s="367" customFormat="1"/>
    <row r="2138" s="367" customFormat="1"/>
    <row r="2139" s="367" customFormat="1"/>
    <row r="2140" s="367" customFormat="1"/>
    <row r="2141" s="367" customFormat="1"/>
    <row r="2142" s="367" customFormat="1"/>
    <row r="2143" s="367" customFormat="1"/>
    <row r="2144" s="367" customFormat="1"/>
    <row r="2145" s="367" customFormat="1"/>
    <row r="2146" s="367" customFormat="1"/>
    <row r="2147" s="367" customFormat="1"/>
    <row r="2148" s="367" customFormat="1"/>
    <row r="2149" s="367" customFormat="1"/>
    <row r="2150" s="367" customFormat="1"/>
    <row r="2151" s="367" customFormat="1"/>
    <row r="2152" s="367" customFormat="1"/>
    <row r="2153" s="367" customFormat="1"/>
    <row r="2154" s="367" customFormat="1"/>
    <row r="2155" s="367" customFormat="1"/>
    <row r="2156" s="367" customFormat="1"/>
    <row r="2157" s="367" customFormat="1"/>
    <row r="2158" s="367" customFormat="1"/>
    <row r="2159" s="367" customFormat="1"/>
    <row r="2160" s="367" customFormat="1"/>
    <row r="2161" s="367" customFormat="1"/>
    <row r="2162" s="367" customFormat="1"/>
    <row r="2163" s="367" customFormat="1"/>
    <row r="2164" s="367" customFormat="1"/>
    <row r="2165" s="367" customFormat="1"/>
    <row r="2166" s="367" customFormat="1"/>
    <row r="2167" s="367" customFormat="1"/>
    <row r="2168" s="367" customFormat="1"/>
    <row r="2169" s="367" customFormat="1"/>
    <row r="2170" s="367" customFormat="1"/>
    <row r="2171" s="367" customFormat="1"/>
    <row r="2172" s="367" customFormat="1"/>
    <row r="2173" s="367" customFormat="1"/>
    <row r="2174" s="367" customFormat="1"/>
    <row r="2175" s="367" customFormat="1"/>
    <row r="2176" s="367" customFormat="1"/>
    <row r="2177" s="367" customFormat="1"/>
    <row r="2178" s="367" customFormat="1"/>
    <row r="2179" s="367" customFormat="1"/>
    <row r="2180" s="367" customFormat="1"/>
    <row r="2181" s="367" customFormat="1"/>
    <row r="2182" s="367" customFormat="1"/>
    <row r="2183" s="367" customFormat="1"/>
    <row r="2184" s="367" customFormat="1"/>
    <row r="2185" s="367" customFormat="1"/>
    <row r="2186" s="367" customFormat="1"/>
    <row r="2187" s="367" customFormat="1"/>
    <row r="2188" s="367" customFormat="1"/>
    <row r="2189" s="367" customFormat="1"/>
    <row r="2190" s="367" customFormat="1"/>
    <row r="2191" s="367" customFormat="1"/>
    <row r="2192" s="367" customFormat="1"/>
    <row r="2193" s="367" customFormat="1"/>
    <row r="2194" s="367" customFormat="1"/>
    <row r="2195" s="367" customFormat="1"/>
    <row r="2196" s="367" customFormat="1"/>
    <row r="2197" s="367" customFormat="1"/>
    <row r="2198" s="367" customFormat="1"/>
    <row r="2199" s="367" customFormat="1"/>
    <row r="2200" s="367" customFormat="1"/>
    <row r="2201" s="367" customFormat="1"/>
    <row r="2202" s="367" customFormat="1"/>
    <row r="2203" s="367" customFormat="1"/>
    <row r="2204" s="367" customFormat="1"/>
    <row r="2205" s="367" customFormat="1"/>
    <row r="2206" s="367" customFormat="1"/>
    <row r="2207" s="367" customFormat="1"/>
    <row r="2208" s="367" customFormat="1"/>
    <row r="2209" s="367" customFormat="1"/>
    <row r="2210" s="367" customFormat="1"/>
    <row r="2211" s="367" customFormat="1"/>
    <row r="2212" s="367" customFormat="1"/>
    <row r="2213" s="367" customFormat="1"/>
    <row r="2214" s="367" customFormat="1"/>
    <row r="2215" s="367" customFormat="1"/>
    <row r="2216" s="367" customFormat="1"/>
    <row r="2217" s="367" customFormat="1"/>
    <row r="2218" s="367" customFormat="1"/>
    <row r="2219" s="367" customFormat="1"/>
    <row r="2220" s="367" customFormat="1"/>
    <row r="2221" s="367" customFormat="1"/>
    <row r="2222" s="367" customFormat="1"/>
    <row r="2223" s="367" customFormat="1"/>
    <row r="2224" s="367" customFormat="1"/>
    <row r="2225" s="367" customFormat="1"/>
    <row r="2226" s="367" customFormat="1"/>
    <row r="2227" s="367" customFormat="1"/>
    <row r="2228" s="367" customFormat="1"/>
    <row r="2229" s="367" customFormat="1"/>
    <row r="2230" s="367" customFormat="1"/>
    <row r="2231" s="367" customFormat="1"/>
    <row r="2232" s="367" customFormat="1"/>
    <row r="2233" s="367" customFormat="1"/>
    <row r="2234" s="367" customFormat="1"/>
    <row r="2235" s="367" customFormat="1"/>
    <row r="2236" s="367" customFormat="1"/>
    <row r="2237" s="367" customFormat="1"/>
    <row r="2238" s="367" customFormat="1"/>
    <row r="2239" s="367" customFormat="1"/>
    <row r="2240" s="367" customFormat="1"/>
    <row r="2241" s="367" customFormat="1"/>
    <row r="2242" s="367" customFormat="1"/>
    <row r="2243" s="367" customFormat="1"/>
    <row r="2244" s="367" customFormat="1"/>
    <row r="2245" s="367" customFormat="1"/>
    <row r="2246" s="367" customFormat="1"/>
    <row r="2247" s="367" customFormat="1"/>
    <row r="2248" s="367" customFormat="1"/>
    <row r="2249" s="367" customFormat="1"/>
    <row r="2250" s="367" customFormat="1"/>
    <row r="2251" s="367" customFormat="1"/>
    <row r="2252" s="367" customFormat="1"/>
    <row r="2253" s="367" customFormat="1"/>
    <row r="2254" s="367" customFormat="1"/>
    <row r="2255" s="367" customFormat="1"/>
    <row r="2256" s="367" customFormat="1"/>
    <row r="2257" s="367" customFormat="1"/>
    <row r="2258" s="367" customFormat="1"/>
    <row r="2259" s="367" customFormat="1"/>
    <row r="2260" s="367" customFormat="1"/>
    <row r="2261" s="367" customFormat="1"/>
    <row r="2262" s="367" customFormat="1"/>
    <row r="2263" s="367" customFormat="1"/>
    <row r="2264" s="367" customFormat="1"/>
    <row r="2265" s="367" customFormat="1"/>
    <row r="2266" s="367" customFormat="1"/>
    <row r="2267" s="367" customFormat="1"/>
    <row r="2268" s="367" customFormat="1"/>
    <row r="2269" s="367" customFormat="1"/>
    <row r="2270" s="367" customFormat="1"/>
    <row r="2271" s="367" customFormat="1"/>
    <row r="2272" s="367" customFormat="1"/>
    <row r="2273" s="367" customFormat="1"/>
    <row r="2274" s="367" customFormat="1"/>
    <row r="2275" s="367" customFormat="1"/>
    <row r="2276" s="367" customFormat="1"/>
    <row r="2277" s="367" customFormat="1"/>
    <row r="2278" s="367" customFormat="1"/>
    <row r="2279" s="367" customFormat="1"/>
    <row r="2280" s="367" customFormat="1"/>
    <row r="2281" s="367" customFormat="1"/>
    <row r="2282" s="367" customFormat="1"/>
    <row r="2283" s="367" customFormat="1"/>
    <row r="2284" s="367" customFormat="1"/>
    <row r="2285" s="367" customFormat="1"/>
    <row r="2286" s="367" customFormat="1"/>
    <row r="2287" s="367" customFormat="1"/>
    <row r="2288" s="367" customFormat="1"/>
    <row r="2289" s="367" customFormat="1"/>
    <row r="2290" s="367" customFormat="1"/>
    <row r="2291" s="367" customFormat="1"/>
    <row r="2292" s="367" customFormat="1"/>
    <row r="2293" s="367" customFormat="1"/>
    <row r="2294" s="367" customFormat="1"/>
    <row r="2295" s="367" customFormat="1"/>
    <row r="2296" s="367" customFormat="1"/>
    <row r="2297" s="367" customFormat="1"/>
    <row r="2298" s="367" customFormat="1"/>
    <row r="2299" s="367" customFormat="1"/>
    <row r="2300" s="367" customFormat="1"/>
    <row r="2301" s="367" customFormat="1"/>
    <row r="2302" s="367" customFormat="1"/>
    <row r="2303" s="367" customFormat="1"/>
    <row r="2304" s="367" customFormat="1"/>
    <row r="2305" s="367" customFormat="1"/>
    <row r="2306" s="367" customFormat="1"/>
    <row r="2307" s="367" customFormat="1"/>
    <row r="2308" s="367" customFormat="1"/>
    <row r="2309" s="367" customFormat="1"/>
    <row r="2310" s="367" customFormat="1"/>
    <row r="2311" s="367" customFormat="1"/>
    <row r="2312" s="367" customFormat="1"/>
    <row r="2313" s="367" customFormat="1"/>
    <row r="2314" s="367" customFormat="1"/>
    <row r="2315" s="367" customFormat="1"/>
    <row r="2316" s="367" customFormat="1"/>
    <row r="2317" s="367" customFormat="1"/>
    <row r="2318" s="367" customFormat="1"/>
    <row r="2319" s="367" customFormat="1"/>
    <row r="2320" s="367" customFormat="1"/>
    <row r="2321" s="367" customFormat="1"/>
    <row r="2322" s="367" customFormat="1"/>
    <row r="2323" s="367" customFormat="1"/>
    <row r="2324" s="367" customFormat="1"/>
    <row r="2325" s="367" customFormat="1"/>
    <row r="2326" s="367" customFormat="1"/>
    <row r="2327" s="367" customFormat="1"/>
    <row r="2328" s="367" customFormat="1"/>
    <row r="2329" s="367" customFormat="1"/>
    <row r="2330" s="367" customFormat="1"/>
    <row r="2331" s="367" customFormat="1"/>
    <row r="2332" s="367" customFormat="1"/>
    <row r="2333" s="367" customFormat="1"/>
    <row r="2334" s="367" customFormat="1"/>
    <row r="2335" s="367" customFormat="1"/>
    <row r="2336" s="367" customFormat="1"/>
    <row r="2337" s="367" customFormat="1"/>
    <row r="2338" s="367" customFormat="1"/>
    <row r="2339" s="367" customFormat="1"/>
    <row r="2340" s="367" customFormat="1"/>
    <row r="2341" s="367" customFormat="1"/>
    <row r="2342" s="367" customFormat="1"/>
    <row r="2343" s="367" customFormat="1"/>
    <row r="2344" s="367" customFormat="1"/>
    <row r="2345" s="367" customFormat="1"/>
    <row r="2346" s="367" customFormat="1"/>
    <row r="2347" s="367" customFormat="1"/>
    <row r="2348" s="367" customFormat="1"/>
    <row r="2349" s="367" customFormat="1"/>
    <row r="2350" s="367" customFormat="1"/>
    <row r="2351" s="367" customFormat="1"/>
    <row r="2352" s="367" customFormat="1"/>
    <row r="2353" s="367" customFormat="1"/>
    <row r="2354" s="367" customFormat="1"/>
    <row r="2355" s="367" customFormat="1"/>
    <row r="2356" s="367" customFormat="1"/>
    <row r="2357" s="367" customFormat="1"/>
    <row r="2358" s="367" customFormat="1"/>
    <row r="2359" s="367" customFormat="1"/>
    <row r="2360" s="367" customFormat="1"/>
    <row r="2361" s="367" customFormat="1"/>
    <row r="2362" s="367" customFormat="1"/>
    <row r="2363" s="367" customFormat="1"/>
    <row r="2364" s="367" customFormat="1"/>
    <row r="2365" s="367" customFormat="1"/>
    <row r="2366" s="367" customFormat="1"/>
    <row r="2367" s="367" customFormat="1"/>
    <row r="2368" s="367" customFormat="1"/>
    <row r="2369" s="367" customFormat="1"/>
    <row r="2370" s="367" customFormat="1"/>
    <row r="2371" s="367" customFormat="1"/>
    <row r="2372" s="367" customFormat="1"/>
    <row r="2373" s="367" customFormat="1"/>
    <row r="2374" s="367" customFormat="1"/>
    <row r="2375" s="367" customFormat="1"/>
    <row r="2376" s="367" customFormat="1"/>
    <row r="2377" s="367" customFormat="1"/>
    <row r="2378" s="367" customFormat="1"/>
    <row r="2379" s="367" customFormat="1"/>
    <row r="2380" s="367" customFormat="1"/>
    <row r="2381" s="367" customFormat="1"/>
    <row r="2382" s="367" customFormat="1"/>
    <row r="2383" s="367" customFormat="1"/>
    <row r="2384" s="367" customFormat="1"/>
    <row r="2385" s="367" customFormat="1"/>
    <row r="2386" s="367" customFormat="1"/>
    <row r="2387" s="367" customFormat="1"/>
    <row r="2388" s="367" customFormat="1"/>
    <row r="2389" s="367" customFormat="1"/>
    <row r="2390" s="367" customFormat="1"/>
    <row r="2391" s="367" customFormat="1"/>
    <row r="2392" s="367" customFormat="1"/>
    <row r="2393" s="367" customFormat="1"/>
    <row r="2394" s="367" customFormat="1"/>
    <row r="2395" s="367" customFormat="1"/>
    <row r="2396" s="367" customFormat="1"/>
    <row r="2397" s="367" customFormat="1"/>
    <row r="2398" s="367" customFormat="1"/>
    <row r="2399" s="367" customFormat="1"/>
    <row r="2400" s="367" customFormat="1"/>
    <row r="2401" s="367" customFormat="1"/>
    <row r="2402" s="367" customFormat="1"/>
    <row r="2403" s="367" customFormat="1"/>
    <row r="2404" s="367" customFormat="1"/>
    <row r="2405" s="367" customFormat="1"/>
    <row r="2406" s="367" customFormat="1"/>
    <row r="2407" s="367" customFormat="1"/>
    <row r="2408" s="367" customFormat="1"/>
    <row r="2409" s="367" customFormat="1"/>
    <row r="2410" s="367" customFormat="1"/>
    <row r="2411" s="367" customFormat="1"/>
    <row r="2412" s="367" customFormat="1"/>
    <row r="2413" s="367" customFormat="1"/>
    <row r="2414" s="367" customFormat="1"/>
    <row r="2415" s="367" customFormat="1"/>
    <row r="2416" s="367" customFormat="1"/>
    <row r="2417" s="367" customFormat="1"/>
    <row r="2418" s="367" customFormat="1"/>
    <row r="2419" s="367" customFormat="1"/>
    <row r="2420" s="367" customFormat="1"/>
    <row r="2421" s="367" customFormat="1"/>
    <row r="2422" s="367" customFormat="1"/>
    <row r="2423" s="367" customFormat="1"/>
    <row r="2424" s="367" customFormat="1"/>
    <row r="2425" s="367" customFormat="1"/>
    <row r="2426" s="367" customFormat="1"/>
    <row r="2427" s="367" customFormat="1"/>
    <row r="2428" s="367" customFormat="1"/>
    <row r="2429" s="367" customFormat="1"/>
    <row r="2430" s="367" customFormat="1"/>
    <row r="2431" s="367" customFormat="1"/>
    <row r="2432" s="367" customFormat="1"/>
    <row r="2433" s="367" customFormat="1"/>
    <row r="2434" s="367" customFormat="1"/>
    <row r="2435" s="367" customFormat="1"/>
    <row r="2436" s="367" customFormat="1"/>
    <row r="2437" s="367" customFormat="1"/>
    <row r="2438" s="367" customFormat="1"/>
    <row r="2439" s="367" customFormat="1"/>
    <row r="2440" s="367" customFormat="1"/>
    <row r="2441" s="367" customFormat="1"/>
    <row r="2442" s="367" customFormat="1"/>
    <row r="2443" s="367" customFormat="1"/>
    <row r="2444" s="367" customFormat="1"/>
    <row r="2445" s="367" customFormat="1"/>
    <row r="2446" s="367" customFormat="1"/>
    <row r="2447" s="367" customFormat="1"/>
    <row r="2448" s="367" customFormat="1"/>
    <row r="2449" s="367" customFormat="1"/>
    <row r="2450" s="367" customFormat="1"/>
    <row r="2451" s="367" customFormat="1"/>
    <row r="2452" s="367" customFormat="1"/>
    <row r="2453" s="367" customFormat="1"/>
    <row r="2454" s="367" customFormat="1"/>
    <row r="2455" s="367" customFormat="1"/>
    <row r="2456" s="367" customFormat="1"/>
    <row r="2457" s="367" customFormat="1"/>
    <row r="2458" s="367" customFormat="1"/>
    <row r="2459" s="367" customFormat="1"/>
    <row r="2460" s="367" customFormat="1"/>
    <row r="2461" s="367" customFormat="1"/>
    <row r="2462" s="367" customFormat="1"/>
    <row r="2463" s="367" customFormat="1"/>
    <row r="2464" s="367" customFormat="1"/>
    <row r="2465" s="367" customFormat="1"/>
    <row r="2466" s="367" customFormat="1"/>
    <row r="2467" s="367" customFormat="1"/>
    <row r="2468" s="367" customFormat="1"/>
    <row r="2469" s="367" customFormat="1"/>
    <row r="2470" s="367" customFormat="1"/>
    <row r="2471" s="367" customFormat="1"/>
    <row r="2472" s="367" customFormat="1"/>
    <row r="2473" s="367" customFormat="1"/>
    <row r="2474" s="367" customFormat="1"/>
    <row r="2475" s="367" customFormat="1"/>
    <row r="2476" s="367" customFormat="1"/>
    <row r="2477" s="367" customFormat="1"/>
    <row r="2478" s="367" customFormat="1"/>
    <row r="2479" s="367" customFormat="1"/>
    <row r="2480" s="367" customFormat="1"/>
    <row r="2481" s="367" customFormat="1"/>
    <row r="2482" s="367" customFormat="1"/>
    <row r="2483" s="367" customFormat="1"/>
    <row r="2484" s="367" customFormat="1"/>
    <row r="2485" s="367" customFormat="1"/>
    <row r="2486" s="367" customFormat="1"/>
    <row r="2487" s="367" customFormat="1"/>
    <row r="2488" s="367" customFormat="1"/>
    <row r="2489" s="367" customFormat="1"/>
    <row r="2490" s="367" customFormat="1"/>
    <row r="2491" s="367" customFormat="1"/>
    <row r="2492" s="367" customFormat="1"/>
    <row r="2493" s="367" customFormat="1"/>
    <row r="2494" s="367" customFormat="1"/>
    <row r="2495" s="367" customFormat="1"/>
    <row r="2496" s="367" customFormat="1"/>
    <row r="2497" s="367" customFormat="1"/>
    <row r="2498" s="367" customFormat="1"/>
    <row r="2499" s="367" customFormat="1"/>
    <row r="2500" s="367" customFormat="1"/>
    <row r="2501" s="367" customFormat="1"/>
    <row r="2502" s="367" customFormat="1"/>
    <row r="2503" s="367" customFormat="1"/>
    <row r="2504" s="367" customFormat="1"/>
    <row r="2505" s="367" customFormat="1"/>
    <row r="2506" s="367" customFormat="1"/>
    <row r="2507" s="367" customFormat="1"/>
    <row r="2508" s="367" customFormat="1"/>
    <row r="2509" s="367" customFormat="1"/>
    <row r="2510" s="367" customFormat="1"/>
    <row r="2511" s="367" customFormat="1"/>
    <row r="2512" s="367" customFormat="1"/>
    <row r="2513" s="367" customFormat="1"/>
    <row r="2514" s="367" customFormat="1"/>
    <row r="2515" s="367" customFormat="1"/>
    <row r="2516" s="367" customFormat="1"/>
    <row r="2517" s="367" customFormat="1"/>
    <row r="2518" s="367" customFormat="1"/>
    <row r="2519" s="367" customFormat="1"/>
    <row r="2520" s="367" customFormat="1"/>
    <row r="2521" s="367" customFormat="1"/>
    <row r="2522" s="367" customFormat="1"/>
    <row r="2523" s="367" customFormat="1"/>
    <row r="2524" s="367" customFormat="1"/>
    <row r="2525" s="367" customFormat="1"/>
    <row r="2526" s="367" customFormat="1"/>
    <row r="2527" s="367" customFormat="1"/>
    <row r="2528" s="367" customFormat="1"/>
    <row r="2529" s="367" customFormat="1"/>
    <row r="2530" s="367" customFormat="1"/>
    <row r="2531" s="367" customFormat="1"/>
    <row r="2532" s="367" customFormat="1"/>
    <row r="2533" s="367" customFormat="1"/>
    <row r="2534" s="367" customFormat="1"/>
    <row r="2535" s="367" customFormat="1"/>
    <row r="2536" s="367" customFormat="1"/>
    <row r="2537" s="367" customFormat="1"/>
    <row r="2538" s="367" customFormat="1"/>
    <row r="2539" s="367" customFormat="1"/>
    <row r="2540" s="367" customFormat="1"/>
    <row r="2541" s="367" customFormat="1"/>
    <row r="2542" s="367" customFormat="1"/>
    <row r="2543" s="367" customFormat="1"/>
    <row r="2544" s="367" customFormat="1"/>
    <row r="2545" s="367" customFormat="1"/>
    <row r="2546" s="367" customFormat="1"/>
    <row r="2547" s="367" customFormat="1"/>
    <row r="2548" s="367" customFormat="1"/>
    <row r="2549" s="367" customFormat="1"/>
    <row r="2550" s="367" customFormat="1"/>
    <row r="2551" s="367" customFormat="1"/>
    <row r="2552" s="367" customFormat="1"/>
    <row r="2553" s="367" customFormat="1"/>
    <row r="2554" s="367" customFormat="1"/>
    <row r="2555" s="367" customFormat="1"/>
    <row r="2556" s="367" customFormat="1"/>
    <row r="2557" s="367" customFormat="1"/>
    <row r="2558" s="367" customFormat="1"/>
    <row r="2559" s="367" customFormat="1"/>
    <row r="2560" s="367" customFormat="1"/>
    <row r="2561" s="367" customFormat="1"/>
    <row r="2562" s="367" customFormat="1"/>
    <row r="2563" s="367" customFormat="1"/>
    <row r="2564" s="367" customFormat="1"/>
    <row r="2565" s="367" customFormat="1"/>
    <row r="2566" s="367" customFormat="1"/>
    <row r="2567" s="367" customFormat="1"/>
    <row r="2568" s="367" customFormat="1"/>
    <row r="2569" s="367" customFormat="1"/>
    <row r="2570" s="367" customFormat="1"/>
    <row r="2571" s="367" customFormat="1"/>
    <row r="2572" s="367" customFormat="1"/>
    <row r="2573" s="367" customFormat="1"/>
    <row r="2574" s="367" customFormat="1"/>
    <row r="2575" s="367" customFormat="1"/>
    <row r="2576" s="367" customFormat="1"/>
    <row r="2577" s="367" customFormat="1"/>
    <row r="2578" s="367" customFormat="1"/>
    <row r="2579" s="367" customFormat="1"/>
    <row r="2580" s="367" customFormat="1"/>
    <row r="2581" s="367" customFormat="1"/>
    <row r="2582" s="367" customFormat="1"/>
    <row r="2583" s="367" customFormat="1"/>
    <row r="2584" s="367" customFormat="1"/>
    <row r="2585" s="367" customFormat="1"/>
    <row r="2586" s="367" customFormat="1"/>
    <row r="2587" s="367" customFormat="1"/>
    <row r="2588" s="367" customFormat="1"/>
    <row r="2589" s="367" customFormat="1"/>
    <row r="2590" s="367" customFormat="1"/>
    <row r="2591" s="367" customFormat="1"/>
    <row r="2592" s="367" customFormat="1"/>
    <row r="2593" s="367" customFormat="1"/>
    <row r="2594" s="367" customFormat="1"/>
    <row r="2595" s="367" customFormat="1"/>
    <row r="2596" s="367" customFormat="1"/>
    <row r="2597" s="367" customFormat="1"/>
    <row r="2598" s="367" customFormat="1"/>
    <row r="2599" s="367" customFormat="1"/>
    <row r="2600" s="367" customFormat="1"/>
    <row r="2601" s="367" customFormat="1"/>
    <row r="2602" s="367" customFormat="1"/>
    <row r="2603" s="367" customFormat="1"/>
    <row r="2604" s="367" customFormat="1"/>
    <row r="2605" s="367" customFormat="1"/>
    <row r="2606" s="367" customFormat="1"/>
    <row r="2607" s="367" customFormat="1"/>
    <row r="2608" s="367" customFormat="1"/>
    <row r="2609" s="367" customFormat="1"/>
    <row r="2610" s="367" customFormat="1"/>
    <row r="2611" s="367" customFormat="1"/>
    <row r="2612" s="367" customFormat="1"/>
    <row r="2613" s="367" customFormat="1"/>
    <row r="2614" s="367" customFormat="1"/>
    <row r="2615" s="367" customFormat="1"/>
    <row r="2616" s="367" customFormat="1"/>
    <row r="2617" s="367" customFormat="1"/>
    <row r="2618" s="367" customFormat="1"/>
    <row r="2619" s="367" customFormat="1"/>
    <row r="2620" s="367" customFormat="1"/>
    <row r="2621" s="367" customFormat="1"/>
    <row r="2622" s="367" customFormat="1"/>
    <row r="2623" s="367" customFormat="1"/>
    <row r="2624" s="367" customFormat="1"/>
    <row r="2625" s="367" customFormat="1"/>
    <row r="2626" s="367" customFormat="1"/>
    <row r="2627" s="367" customFormat="1"/>
    <row r="2628" s="367" customFormat="1"/>
    <row r="2629" s="367" customFormat="1"/>
    <row r="2630" s="367" customFormat="1"/>
    <row r="2631" s="367" customFormat="1"/>
    <row r="2632" s="367" customFormat="1"/>
    <row r="2633" s="367" customFormat="1"/>
    <row r="2634" s="367" customFormat="1"/>
    <row r="2635" s="367" customFormat="1"/>
    <row r="2636" s="367" customFormat="1"/>
    <row r="2637" s="367" customFormat="1"/>
    <row r="2638" s="367" customFormat="1"/>
    <row r="2639" s="367" customFormat="1"/>
    <row r="2640" s="367" customFormat="1"/>
    <row r="2641" s="367" customFormat="1"/>
    <row r="2642" s="367" customFormat="1"/>
    <row r="2643" s="367" customFormat="1"/>
    <row r="2644" s="367" customFormat="1"/>
    <row r="2645" s="367" customFormat="1"/>
    <row r="2646" s="367" customFormat="1"/>
    <row r="2647" s="367" customFormat="1"/>
    <row r="2648" s="367" customFormat="1"/>
    <row r="2649" s="367" customFormat="1"/>
    <row r="2650" s="367" customFormat="1"/>
    <row r="2651" s="367" customFormat="1"/>
    <row r="2652" s="367" customFormat="1"/>
    <row r="2653" s="367" customFormat="1"/>
    <row r="2654" s="367" customFormat="1"/>
    <row r="2655" s="367" customFormat="1"/>
    <row r="2656" s="367" customFormat="1"/>
    <row r="2657" s="367" customFormat="1"/>
    <row r="2658" s="367" customFormat="1"/>
    <row r="2659" s="367" customFormat="1"/>
    <row r="2660" s="367" customFormat="1"/>
    <row r="2661" s="367" customFormat="1"/>
    <row r="2662" s="367" customFormat="1"/>
    <row r="2663" s="367" customFormat="1"/>
    <row r="2664" s="367" customFormat="1"/>
    <row r="2665" s="367" customFormat="1"/>
    <row r="2666" s="367" customFormat="1"/>
    <row r="2667" s="367" customFormat="1"/>
    <row r="2668" s="367" customFormat="1"/>
    <row r="2669" s="367" customFormat="1"/>
    <row r="2670" s="367" customFormat="1"/>
    <row r="2671" s="367" customFormat="1"/>
    <row r="2672" s="367" customFormat="1"/>
    <row r="2673" s="367" customFormat="1"/>
    <row r="2674" s="367" customFormat="1"/>
    <row r="2675" s="367" customFormat="1"/>
    <row r="2676" s="367" customFormat="1"/>
    <row r="2677" s="367" customFormat="1"/>
    <row r="2678" s="367" customFormat="1"/>
    <row r="2679" s="367" customFormat="1"/>
    <row r="2680" s="367" customFormat="1"/>
    <row r="2681" s="367" customFormat="1"/>
    <row r="2682" s="367" customFormat="1"/>
    <row r="2683" s="367" customFormat="1"/>
    <row r="2684" s="367" customFormat="1"/>
    <row r="2685" s="367" customFormat="1"/>
    <row r="2686" s="367" customFormat="1"/>
    <row r="2687" s="367" customFormat="1"/>
    <row r="2688" s="367" customFormat="1"/>
    <row r="2689" s="367" customFormat="1"/>
    <row r="2690" s="367" customFormat="1"/>
    <row r="2691" s="367" customFormat="1"/>
    <row r="2692" s="367" customFormat="1"/>
    <row r="2693" s="367" customFormat="1"/>
    <row r="2694" s="367" customFormat="1"/>
    <row r="2695" s="367" customFormat="1"/>
    <row r="2696" s="367" customFormat="1"/>
    <row r="2697" s="367" customFormat="1"/>
    <row r="2698" s="367" customFormat="1"/>
    <row r="2699" s="367" customFormat="1"/>
    <row r="2700" s="367" customFormat="1"/>
    <row r="2701" s="367" customFormat="1"/>
    <row r="2702" s="367" customFormat="1"/>
    <row r="2703" s="367" customFormat="1"/>
    <row r="2704" s="367" customFormat="1"/>
    <row r="2705" s="367" customFormat="1"/>
    <row r="2706" s="367" customFormat="1"/>
    <row r="2707" s="367" customFormat="1"/>
    <row r="2708" s="367" customFormat="1"/>
    <row r="2709" s="367" customFormat="1"/>
    <row r="2710" s="367" customFormat="1"/>
    <row r="2711" s="367" customFormat="1"/>
    <row r="2712" s="367" customFormat="1"/>
    <row r="2713" s="367" customFormat="1"/>
    <row r="2714" s="367" customFormat="1"/>
    <row r="2715" s="367" customFormat="1"/>
    <row r="2716" s="367" customFormat="1"/>
    <row r="2717" s="367" customFormat="1"/>
    <row r="2718" s="367" customFormat="1"/>
    <row r="2719" s="367" customFormat="1"/>
    <row r="2720" s="367" customFormat="1"/>
    <row r="2721" s="367" customFormat="1"/>
    <row r="2722" s="367" customFormat="1"/>
    <row r="2723" s="367" customFormat="1"/>
    <row r="2724" s="367" customFormat="1"/>
    <row r="2725" s="367" customFormat="1"/>
    <row r="2726" s="367" customFormat="1"/>
    <row r="2727" s="367" customFormat="1"/>
    <row r="2728" s="367" customFormat="1"/>
    <row r="2729" s="367" customFormat="1"/>
    <row r="2730" s="367" customFormat="1"/>
    <row r="2731" s="367" customFormat="1"/>
    <row r="2732" s="367" customFormat="1"/>
    <row r="2733" s="367" customFormat="1"/>
    <row r="2734" s="367" customFormat="1"/>
    <row r="2735" s="367" customFormat="1"/>
    <row r="2736" s="367" customFormat="1"/>
    <row r="2737" s="367" customFormat="1"/>
    <row r="2738" s="367" customFormat="1"/>
    <row r="2739" s="367" customFormat="1"/>
    <row r="2740" s="367" customFormat="1"/>
    <row r="2741" s="367" customFormat="1"/>
    <row r="2742" s="367" customFormat="1"/>
    <row r="2743" s="367" customFormat="1"/>
    <row r="2744" s="367" customFormat="1"/>
    <row r="2745" s="367" customFormat="1"/>
    <row r="2746" s="367" customFormat="1"/>
    <row r="2747" s="367" customFormat="1"/>
    <row r="2748" s="367" customFormat="1"/>
    <row r="2749" s="367" customFormat="1"/>
    <row r="2750" s="367" customFormat="1"/>
    <row r="2751" s="367" customFormat="1"/>
    <row r="2752" s="367" customFormat="1"/>
    <row r="2753" s="367" customFormat="1"/>
    <row r="2754" s="367" customFormat="1"/>
    <row r="2755" s="367" customFormat="1"/>
    <row r="2756" s="367" customFormat="1"/>
    <row r="2757" s="367" customFormat="1"/>
    <row r="2758" s="367" customFormat="1"/>
    <row r="2759" s="367" customFormat="1"/>
    <row r="2760" s="367" customFormat="1"/>
    <row r="2761" s="367" customFormat="1"/>
    <row r="2762" s="367" customFormat="1"/>
    <row r="2763" s="367" customFormat="1"/>
    <row r="2764" s="367" customFormat="1"/>
    <row r="2765" s="367" customFormat="1"/>
    <row r="2766" s="367" customFormat="1"/>
    <row r="2767" s="367" customFormat="1"/>
    <row r="2768" s="367" customFormat="1"/>
    <row r="2769" s="367" customFormat="1"/>
    <row r="2770" s="367" customFormat="1"/>
    <row r="2771" s="367" customFormat="1"/>
    <row r="2772" s="367" customFormat="1"/>
    <row r="2773" s="367" customFormat="1"/>
    <row r="2774" s="367" customFormat="1"/>
    <row r="2775" s="367" customFormat="1"/>
    <row r="2776" s="367" customFormat="1"/>
    <row r="2777" s="367" customFormat="1"/>
    <row r="2778" s="367" customFormat="1"/>
    <row r="2779" s="367" customFormat="1"/>
    <row r="2780" s="367" customFormat="1"/>
    <row r="2781" s="367" customFormat="1"/>
    <row r="2782" s="367" customFormat="1"/>
    <row r="2783" s="367" customFormat="1"/>
    <row r="2784" s="367" customFormat="1"/>
    <row r="2785" s="367" customFormat="1"/>
    <row r="2786" s="367" customFormat="1"/>
    <row r="2787" s="367" customFormat="1"/>
    <row r="2788" s="367" customFormat="1"/>
    <row r="2789" s="367" customFormat="1"/>
    <row r="2790" s="367" customFormat="1"/>
    <row r="2791" s="367" customFormat="1"/>
    <row r="2792" s="367" customFormat="1"/>
    <row r="2793" s="367" customFormat="1"/>
    <row r="2794" s="367" customFormat="1"/>
    <row r="2795" s="367" customFormat="1"/>
    <row r="2796" s="367" customFormat="1"/>
    <row r="2797" s="367" customFormat="1"/>
    <row r="2798" s="367" customFormat="1"/>
    <row r="2799" s="367" customFormat="1"/>
    <row r="2800" s="367" customFormat="1"/>
    <row r="2801" s="367" customFormat="1"/>
    <row r="2802" s="367" customFormat="1"/>
    <row r="2803" s="367" customFormat="1"/>
    <row r="2804" s="367" customFormat="1"/>
    <row r="2805" s="367" customFormat="1"/>
    <row r="2806" s="367" customFormat="1"/>
    <row r="2807" s="367" customFormat="1"/>
    <row r="2808" s="367" customFormat="1"/>
    <row r="2809" s="367" customFormat="1"/>
    <row r="2810" s="367" customFormat="1"/>
    <row r="2811" s="367" customFormat="1"/>
    <row r="2812" s="367" customFormat="1"/>
    <row r="2813" s="367" customFormat="1"/>
    <row r="2814" s="367" customFormat="1"/>
    <row r="2815" s="367" customFormat="1"/>
    <row r="2816" s="367" customFormat="1"/>
    <row r="2817" s="367" customFormat="1"/>
    <row r="2818" s="367" customFormat="1"/>
    <row r="2819" s="367" customFormat="1"/>
    <row r="2820" s="367" customFormat="1"/>
    <row r="2821" s="367" customFormat="1"/>
    <row r="2822" s="367" customFormat="1"/>
    <row r="2823" s="367" customFormat="1"/>
    <row r="2824" s="367" customFormat="1"/>
    <row r="2825" s="367" customFormat="1"/>
    <row r="2826" s="367" customFormat="1"/>
    <row r="2827" s="367" customFormat="1"/>
    <row r="2828" s="367" customFormat="1"/>
    <row r="2829" s="367" customFormat="1"/>
    <row r="2830" s="367" customFormat="1"/>
    <row r="2831" s="367" customFormat="1"/>
    <row r="2832" s="367" customFormat="1"/>
    <row r="2833" s="367" customFormat="1"/>
    <row r="2834" s="367" customFormat="1"/>
    <row r="2835" s="367" customFormat="1"/>
    <row r="2836" s="367" customFormat="1"/>
    <row r="2837" s="367" customFormat="1"/>
    <row r="2838" s="367" customFormat="1"/>
    <row r="2839" s="367" customFormat="1"/>
    <row r="2840" s="367" customFormat="1"/>
    <row r="2841" s="367" customFormat="1"/>
    <row r="2842" s="367" customFormat="1"/>
    <row r="2843" s="367" customFormat="1"/>
    <row r="2844" s="367" customFormat="1"/>
    <row r="2845" s="367" customFormat="1"/>
    <row r="2846" s="367" customFormat="1"/>
    <row r="2847" s="367" customFormat="1"/>
    <row r="2848" s="367" customFormat="1"/>
    <row r="2849" s="367" customFormat="1"/>
    <row r="2850" s="367" customFormat="1"/>
    <row r="2851" s="367" customFormat="1"/>
    <row r="2852" s="367" customFormat="1"/>
    <row r="2853" s="367" customFormat="1"/>
    <row r="2854" s="367" customFormat="1"/>
    <row r="2855" s="367" customFormat="1"/>
    <row r="2856" s="367" customFormat="1"/>
    <row r="2857" s="367" customFormat="1"/>
    <row r="2858" s="367" customFormat="1"/>
    <row r="2859" s="367" customFormat="1"/>
    <row r="2860" s="367" customFormat="1"/>
    <row r="2861" s="367" customFormat="1"/>
    <row r="2862" s="367" customFormat="1"/>
    <row r="2863" s="367" customFormat="1"/>
    <row r="2864" s="367" customFormat="1"/>
    <row r="2865" s="367" customFormat="1"/>
    <row r="2866" s="367" customFormat="1"/>
    <row r="2867" s="367" customFormat="1"/>
    <row r="2868" s="367" customFormat="1"/>
    <row r="2869" s="367" customFormat="1"/>
    <row r="2870" s="367" customFormat="1"/>
    <row r="2871" s="367" customFormat="1"/>
    <row r="2872" s="367" customFormat="1"/>
    <row r="2873" s="367" customFormat="1"/>
    <row r="2874" s="367" customFormat="1"/>
    <row r="2875" s="367" customFormat="1"/>
    <row r="2876" s="367" customFormat="1"/>
    <row r="2877" s="367" customFormat="1"/>
    <row r="2878" s="367" customFormat="1"/>
    <row r="2879" s="367" customFormat="1"/>
    <row r="2880" s="367" customFormat="1"/>
    <row r="2881" s="367" customFormat="1"/>
    <row r="2882" s="367" customFormat="1"/>
    <row r="2883" s="367" customFormat="1"/>
    <row r="2884" s="367" customFormat="1"/>
    <row r="2885" s="367" customFormat="1"/>
    <row r="2886" s="367" customFormat="1"/>
    <row r="2887" s="367" customFormat="1"/>
    <row r="2888" s="367" customFormat="1"/>
    <row r="2889" s="367" customFormat="1"/>
    <row r="2890" s="367" customFormat="1"/>
    <row r="2891" s="367" customFormat="1"/>
    <row r="2892" s="367" customFormat="1"/>
    <row r="2893" s="367" customFormat="1"/>
    <row r="2894" s="367" customFormat="1"/>
    <row r="2895" s="367" customFormat="1"/>
    <row r="2896" s="367" customFormat="1"/>
    <row r="2897" s="367" customFormat="1"/>
    <row r="2898" s="367" customFormat="1"/>
    <row r="2899" s="367" customFormat="1"/>
    <row r="2900" s="367" customFormat="1"/>
    <row r="2901" s="367" customFormat="1"/>
    <row r="2902" s="367" customFormat="1"/>
    <row r="2903" s="367" customFormat="1"/>
    <row r="2904" s="367" customFormat="1"/>
    <row r="2905" s="367" customFormat="1"/>
    <row r="2906" s="367" customFormat="1"/>
    <row r="2907" s="367" customFormat="1"/>
    <row r="2908" s="367" customFormat="1"/>
    <row r="2909" s="367" customFormat="1"/>
    <row r="2910" s="367" customFormat="1"/>
    <row r="2911" s="367" customFormat="1"/>
    <row r="2912" s="367" customFormat="1"/>
    <row r="2913" s="367" customFormat="1"/>
    <row r="2914" s="367" customFormat="1"/>
    <row r="2915" s="367" customFormat="1"/>
    <row r="2916" s="367" customFormat="1"/>
    <row r="2917" s="367" customFormat="1"/>
    <row r="2918" s="367" customFormat="1"/>
    <row r="2919" s="367" customFormat="1"/>
    <row r="2920" s="367" customFormat="1"/>
    <row r="2921" s="367" customFormat="1"/>
    <row r="2922" s="367" customFormat="1"/>
    <row r="2923" s="367" customFormat="1"/>
    <row r="2924" s="367" customFormat="1"/>
    <row r="2925" s="367" customFormat="1"/>
    <row r="2926" s="367" customFormat="1"/>
    <row r="2927" s="367" customFormat="1"/>
    <row r="2928" s="367" customFormat="1"/>
    <row r="2929" s="367" customFormat="1"/>
    <row r="2930" s="367" customFormat="1"/>
    <row r="2931" s="367" customFormat="1"/>
    <row r="2932" s="367" customFormat="1"/>
    <row r="2933" s="367" customFormat="1"/>
    <row r="2934" s="367" customFormat="1"/>
    <row r="2935" s="367" customFormat="1"/>
    <row r="2936" s="367" customFormat="1"/>
    <row r="2937" s="367" customFormat="1"/>
    <row r="2938" s="367" customFormat="1"/>
    <row r="2939" s="367" customFormat="1"/>
    <row r="2940" s="367" customFormat="1"/>
    <row r="2941" s="367" customFormat="1"/>
    <row r="2942" s="367" customFormat="1"/>
    <row r="2943" s="367" customFormat="1"/>
    <row r="2944" s="367" customFormat="1"/>
    <row r="2945" s="367" customFormat="1"/>
    <row r="2946" s="367" customFormat="1"/>
    <row r="2947" s="367" customFormat="1"/>
    <row r="2948" s="367" customFormat="1"/>
    <row r="2949" s="367" customFormat="1"/>
    <row r="2950" s="367" customFormat="1"/>
    <row r="2951" s="367" customFormat="1"/>
    <row r="2952" s="367" customFormat="1"/>
    <row r="2953" s="367" customFormat="1"/>
    <row r="2954" s="367" customFormat="1"/>
    <row r="2955" s="367" customFormat="1"/>
    <row r="2956" s="367" customFormat="1"/>
    <row r="2957" s="367" customFormat="1"/>
    <row r="2958" s="367" customFormat="1"/>
    <row r="2959" s="367" customFormat="1"/>
    <row r="2960" s="367" customFormat="1"/>
    <row r="2961" s="367" customFormat="1"/>
    <row r="2962" s="367" customFormat="1"/>
    <row r="2963" s="367" customFormat="1"/>
    <row r="2964" s="367" customFormat="1"/>
    <row r="2965" s="367" customFormat="1"/>
    <row r="2966" s="367" customFormat="1"/>
    <row r="2967" s="367" customFormat="1"/>
    <row r="2968" s="367" customFormat="1"/>
    <row r="2969" s="367" customFormat="1"/>
    <row r="2970" s="367" customFormat="1"/>
    <row r="2971" s="367" customFormat="1"/>
    <row r="2972" s="367" customFormat="1"/>
    <row r="2973" s="367" customFormat="1"/>
    <row r="2974" s="367" customFormat="1"/>
    <row r="2975" s="367" customFormat="1"/>
    <row r="2976" s="367" customFormat="1"/>
    <row r="2977" s="367" customFormat="1"/>
    <row r="2978" s="367" customFormat="1"/>
    <row r="2979" s="367" customFormat="1"/>
    <row r="2980" s="367" customFormat="1"/>
    <row r="2981" s="367" customFormat="1"/>
    <row r="2982" s="367" customFormat="1"/>
    <row r="2983" s="367" customFormat="1"/>
  </sheetData>
  <sheetProtection password="C5CA" sheet="1" objects="1" scenarios="1" formatCells="0" selectLockedCells="1"/>
  <mergeCells count="67">
    <mergeCell ref="A9:B9"/>
    <mergeCell ref="C9:I9"/>
    <mergeCell ref="B1:H1"/>
    <mergeCell ref="B2:H2"/>
    <mergeCell ref="B3:H3"/>
    <mergeCell ref="A4:B4"/>
    <mergeCell ref="C4:I4"/>
    <mergeCell ref="A5:B5"/>
    <mergeCell ref="C5:E5"/>
    <mergeCell ref="F5:G5"/>
    <mergeCell ref="H5:I5"/>
    <mergeCell ref="A6:B6"/>
    <mergeCell ref="C6:I6"/>
    <mergeCell ref="A7:B7"/>
    <mergeCell ref="C7:I7"/>
    <mergeCell ref="A8:I8"/>
    <mergeCell ref="A16:I16"/>
    <mergeCell ref="A10:B10"/>
    <mergeCell ref="C10:I10"/>
    <mergeCell ref="A11:B11"/>
    <mergeCell ref="C11:I11"/>
    <mergeCell ref="A12:B12"/>
    <mergeCell ref="C12:I12"/>
    <mergeCell ref="A13:B13"/>
    <mergeCell ref="C13:G13"/>
    <mergeCell ref="A14:B14"/>
    <mergeCell ref="C14:G14"/>
    <mergeCell ref="A15:I15"/>
    <mergeCell ref="A17:C17"/>
    <mergeCell ref="D17:G17"/>
    <mergeCell ref="H17:I17"/>
    <mergeCell ref="A18:C18"/>
    <mergeCell ref="D18:G18"/>
    <mergeCell ref="H18:I18"/>
    <mergeCell ref="A19:C19"/>
    <mergeCell ref="D19:G19"/>
    <mergeCell ref="H19:I19"/>
    <mergeCell ref="A20:C20"/>
    <mergeCell ref="D20:G20"/>
    <mergeCell ref="H20:I20"/>
    <mergeCell ref="A26:I26"/>
    <mergeCell ref="A21:C21"/>
    <mergeCell ref="D21:G21"/>
    <mergeCell ref="H21:I21"/>
    <mergeCell ref="A22:C22"/>
    <mergeCell ref="D22:G22"/>
    <mergeCell ref="H22:I22"/>
    <mergeCell ref="A23:I23"/>
    <mergeCell ref="A24:C24"/>
    <mergeCell ref="D24:E24"/>
    <mergeCell ref="F24:H24"/>
    <mergeCell ref="A25:I25"/>
    <mergeCell ref="A27:D27"/>
    <mergeCell ref="E27:G27"/>
    <mergeCell ref="H27:I27"/>
    <mergeCell ref="A28:D32"/>
    <mergeCell ref="E28:G32"/>
    <mergeCell ref="H28:I32"/>
    <mergeCell ref="A38:C38"/>
    <mergeCell ref="D38:G38"/>
    <mergeCell ref="A34:B34"/>
    <mergeCell ref="C34:D34"/>
    <mergeCell ref="A35:I35"/>
    <mergeCell ref="A36:C36"/>
    <mergeCell ref="D36:G36"/>
    <mergeCell ref="B37:C37"/>
    <mergeCell ref="F37:I37"/>
  </mergeCells>
  <pageMargins left="0.25" right="0.25" top="0.75" bottom="0.75" header="0.3" footer="0.3"/>
  <pageSetup orientation="portrait" r:id="rId1"/>
  <headerFooter>
    <oddFooter>&amp;LISQ-006-FO&amp;CRev: A
&amp;"Arial,Italic"Copies must be verified for current revision&amp;"Arial,Regular".     &amp;RDate: 11/01/2012</oddFooter>
  </headerFooter>
  <drawing r:id="rId2"/>
</worksheet>
</file>

<file path=xl/worksheets/sheet3.xml><?xml version="1.0" encoding="utf-8"?>
<worksheet xmlns="http://schemas.openxmlformats.org/spreadsheetml/2006/main" xmlns:r="http://schemas.openxmlformats.org/officeDocument/2006/relationships">
  <sheetPr codeName="Sheet1"/>
  <dimension ref="A1:J40"/>
  <sheetViews>
    <sheetView showGridLines="0" zoomScale="115" zoomScaleNormal="115" workbookViewId="0">
      <selection activeCell="K3" sqref="K3"/>
    </sheetView>
  </sheetViews>
  <sheetFormatPr defaultRowHeight="12.75"/>
  <cols>
    <col min="1" max="1" width="3.5703125" style="74" customWidth="1"/>
    <col min="2" max="2" width="11.5703125" style="74" customWidth="1"/>
    <col min="3" max="3" width="11" style="74" customWidth="1"/>
    <col min="4" max="4" width="10.42578125" style="74" customWidth="1"/>
    <col min="5" max="6" width="9.140625" style="74"/>
    <col min="7" max="7" width="8.5703125" style="74" customWidth="1"/>
    <col min="8" max="8" width="8" style="74" customWidth="1"/>
    <col min="9" max="9" width="15" style="74" customWidth="1"/>
    <col min="10" max="10" width="17.140625" style="74" customWidth="1"/>
    <col min="11" max="11" width="10.5703125" style="74" customWidth="1"/>
    <col min="12" max="16384" width="9.140625" style="74"/>
  </cols>
  <sheetData>
    <row r="1" spans="1:10" ht="64.5" customHeight="1">
      <c r="A1" s="327"/>
      <c r="B1" s="328"/>
      <c r="C1" s="474"/>
      <c r="D1" s="474"/>
      <c r="E1" s="474"/>
      <c r="F1" s="474"/>
      <c r="G1" s="474"/>
      <c r="H1" s="474"/>
      <c r="I1" s="474"/>
      <c r="J1" s="329"/>
    </row>
    <row r="2" spans="1:10" s="261" customFormat="1" ht="20.25">
      <c r="A2" s="330"/>
      <c r="B2" s="331"/>
      <c r="C2" s="475" t="str">
        <f>Cover!B2</f>
        <v>DCPA V2.0 Audit</v>
      </c>
      <c r="D2" s="475"/>
      <c r="E2" s="475"/>
      <c r="F2" s="475"/>
      <c r="G2" s="475"/>
      <c r="H2" s="475"/>
      <c r="I2" s="475"/>
      <c r="J2" s="332"/>
    </row>
    <row r="3" spans="1:10" s="261" customFormat="1" ht="20.25">
      <c r="A3" s="330"/>
      <c r="B3" s="331"/>
      <c r="C3" s="476" t="str">
        <f>Cover!B3</f>
        <v>(Dynamic Control Plan Audit)</v>
      </c>
      <c r="D3" s="476"/>
      <c r="E3" s="476"/>
      <c r="F3" s="476"/>
      <c r="G3" s="476"/>
      <c r="H3" s="476"/>
      <c r="I3" s="476"/>
      <c r="J3" s="332"/>
    </row>
    <row r="4" spans="1:10" s="261" customFormat="1" ht="10.5" customHeight="1">
      <c r="A4" s="330"/>
      <c r="B4" s="331"/>
      <c r="C4" s="333"/>
      <c r="D4" s="333"/>
      <c r="E4" s="333"/>
      <c r="F4" s="333"/>
      <c r="G4" s="333"/>
      <c r="H4" s="333"/>
      <c r="I4" s="333"/>
      <c r="J4" s="332"/>
    </row>
    <row r="5" spans="1:10" s="261" customFormat="1" ht="20.25">
      <c r="A5" s="330"/>
      <c r="B5" s="331"/>
      <c r="C5" s="333"/>
      <c r="D5" s="333"/>
      <c r="E5" s="333"/>
      <c r="F5" s="333"/>
      <c r="G5" s="333"/>
      <c r="H5" s="477"/>
      <c r="I5" s="477"/>
      <c r="J5" s="332"/>
    </row>
    <row r="6" spans="1:10" s="261" customFormat="1" ht="8.25" customHeight="1" thickBot="1">
      <c r="A6" s="478"/>
      <c r="B6" s="479"/>
      <c r="C6" s="479"/>
      <c r="D6" s="334"/>
      <c r="E6" s="334"/>
      <c r="F6" s="334"/>
      <c r="G6" s="334"/>
      <c r="H6" s="334"/>
      <c r="I6" s="334"/>
      <c r="J6" s="335"/>
    </row>
    <row r="7" spans="1:10" s="261" customFormat="1" ht="18" customHeight="1" thickBot="1">
      <c r="A7" s="449" t="s">
        <v>336</v>
      </c>
      <c r="B7" s="467"/>
      <c r="C7" s="449"/>
      <c r="D7" s="468" t="str">
        <f>IF(Cover!C5="","",Cover!C5)</f>
        <v/>
      </c>
      <c r="E7" s="469"/>
      <c r="F7" s="470"/>
      <c r="G7" s="449" t="s">
        <v>282</v>
      </c>
      <c r="H7" s="449"/>
      <c r="I7" s="471" t="str">
        <f>IF(Cover!H5="","",Cover!H5)</f>
        <v/>
      </c>
      <c r="J7" s="471"/>
    </row>
    <row r="8" spans="1:10" ht="20.25">
      <c r="A8" s="482" t="s">
        <v>255</v>
      </c>
      <c r="B8" s="465"/>
      <c r="C8" s="465"/>
      <c r="D8" s="465"/>
      <c r="E8" s="465"/>
      <c r="F8" s="465"/>
      <c r="G8" s="465"/>
      <c r="H8" s="465"/>
      <c r="I8" s="465"/>
      <c r="J8" s="483"/>
    </row>
    <row r="9" spans="1:10" s="262" customFormat="1" ht="15">
      <c r="A9" s="484" t="s">
        <v>256</v>
      </c>
      <c r="B9" s="485"/>
      <c r="C9" s="486"/>
      <c r="D9" s="487" t="str">
        <f>IF(Cover!C9="","",Cover!C9)</f>
        <v/>
      </c>
      <c r="E9" s="487"/>
      <c r="F9" s="487"/>
      <c r="G9" s="487"/>
      <c r="H9" s="487"/>
      <c r="I9" s="487"/>
      <c r="J9" s="488"/>
    </row>
    <row r="10" spans="1:10" s="262" customFormat="1" ht="15">
      <c r="A10" s="484" t="s">
        <v>257</v>
      </c>
      <c r="B10" s="485"/>
      <c r="C10" s="486"/>
      <c r="D10" s="487" t="str">
        <f>IF(Cover!C10="","",Cover!C10)</f>
        <v/>
      </c>
      <c r="E10" s="487"/>
      <c r="F10" s="487"/>
      <c r="G10" s="487"/>
      <c r="H10" s="487"/>
      <c r="I10" s="487"/>
      <c r="J10" s="488"/>
    </row>
    <row r="11" spans="1:10" s="262" customFormat="1" ht="15">
      <c r="A11" s="484" t="s">
        <v>259</v>
      </c>
      <c r="B11" s="485"/>
      <c r="C11" s="486"/>
      <c r="D11" s="487" t="str">
        <f>IF(Cover!C13="","",Cover!C13)</f>
        <v/>
      </c>
      <c r="E11" s="487"/>
      <c r="F11" s="487"/>
      <c r="G11" s="487"/>
      <c r="H11" s="487"/>
      <c r="I11" s="336" t="s">
        <v>260</v>
      </c>
      <c r="J11" s="360" t="str">
        <f>IF(Cover!I13="","",Cover!I13)</f>
        <v/>
      </c>
    </row>
    <row r="12" spans="1:10" s="262" customFormat="1" ht="15">
      <c r="A12" s="337"/>
      <c r="B12" s="338"/>
      <c r="C12" s="338"/>
      <c r="D12" s="339"/>
      <c r="E12" s="339"/>
      <c r="F12" s="339"/>
      <c r="G12" s="339"/>
      <c r="H12" s="339"/>
      <c r="I12" s="340"/>
      <c r="J12" s="341"/>
    </row>
    <row r="13" spans="1:10" ht="13.5" thickBot="1">
      <c r="A13" s="342"/>
      <c r="B13" s="343"/>
      <c r="C13" s="343"/>
      <c r="D13" s="343"/>
      <c r="E13" s="343"/>
      <c r="F13" s="343"/>
      <c r="G13" s="343"/>
      <c r="H13" s="343"/>
      <c r="I13" s="343"/>
      <c r="J13" s="344"/>
    </row>
    <row r="14" spans="1:10">
      <c r="A14" s="345"/>
      <c r="B14" s="346"/>
      <c r="C14" s="347"/>
      <c r="D14" s="347"/>
      <c r="E14" s="347"/>
      <c r="F14" s="347"/>
      <c r="G14" s="347"/>
      <c r="H14" s="347"/>
      <c r="I14" s="347"/>
      <c r="J14" s="348"/>
    </row>
    <row r="15" spans="1:10" ht="13.5" thickBot="1">
      <c r="A15" s="345"/>
      <c r="B15" s="441" t="s">
        <v>337</v>
      </c>
      <c r="C15" s="441"/>
      <c r="D15" s="441"/>
      <c r="E15" s="472" t="s">
        <v>338</v>
      </c>
      <c r="F15" s="472"/>
      <c r="G15" s="472" t="s">
        <v>339</v>
      </c>
      <c r="H15" s="472"/>
      <c r="I15" s="472" t="s">
        <v>340</v>
      </c>
      <c r="J15" s="473"/>
    </row>
    <row r="16" spans="1:10" s="350" customFormat="1" ht="17.25" customHeight="1" thickBot="1">
      <c r="A16" s="349" t="s">
        <v>341</v>
      </c>
      <c r="B16" s="489"/>
      <c r="C16" s="489"/>
      <c r="D16" s="489"/>
      <c r="E16" s="480"/>
      <c r="F16" s="480"/>
      <c r="G16" s="480"/>
      <c r="H16" s="480"/>
      <c r="I16" s="480"/>
      <c r="J16" s="481"/>
    </row>
    <row r="17" spans="1:10" s="350" customFormat="1" ht="17.25" customHeight="1" thickBot="1">
      <c r="A17" s="349" t="s">
        <v>342</v>
      </c>
      <c r="B17" s="489"/>
      <c r="C17" s="489"/>
      <c r="D17" s="489"/>
      <c r="E17" s="480"/>
      <c r="F17" s="480"/>
      <c r="G17" s="480"/>
      <c r="H17" s="480"/>
      <c r="I17" s="480"/>
      <c r="J17" s="481"/>
    </row>
    <row r="18" spans="1:10" s="350" customFormat="1" ht="17.25" customHeight="1" thickBot="1">
      <c r="A18" s="349" t="s">
        <v>343</v>
      </c>
      <c r="B18" s="489"/>
      <c r="C18" s="489"/>
      <c r="D18" s="489"/>
      <c r="E18" s="480"/>
      <c r="F18" s="480"/>
      <c r="G18" s="480"/>
      <c r="H18" s="480"/>
      <c r="I18" s="480"/>
      <c r="J18" s="481"/>
    </row>
    <row r="19" spans="1:10" s="350" customFormat="1" ht="17.25" customHeight="1" thickBot="1">
      <c r="A19" s="349" t="s">
        <v>344</v>
      </c>
      <c r="B19" s="489"/>
      <c r="C19" s="489"/>
      <c r="D19" s="489"/>
      <c r="E19" s="480"/>
      <c r="F19" s="480"/>
      <c r="G19" s="480"/>
      <c r="H19" s="480"/>
      <c r="I19" s="480"/>
      <c r="J19" s="481"/>
    </row>
    <row r="20" spans="1:10" s="350" customFormat="1" ht="17.25" customHeight="1" thickBot="1">
      <c r="A20" s="349" t="s">
        <v>345</v>
      </c>
      <c r="B20" s="489"/>
      <c r="C20" s="489"/>
      <c r="D20" s="489"/>
      <c r="E20" s="480"/>
      <c r="F20" s="480"/>
      <c r="G20" s="480"/>
      <c r="H20" s="480"/>
      <c r="I20" s="480"/>
      <c r="J20" s="481"/>
    </row>
    <row r="21" spans="1:10" s="350" customFormat="1" ht="17.25" customHeight="1" thickBot="1">
      <c r="A21" s="349" t="s">
        <v>346</v>
      </c>
      <c r="B21" s="489"/>
      <c r="C21" s="489"/>
      <c r="D21" s="489"/>
      <c r="E21" s="480"/>
      <c r="F21" s="480"/>
      <c r="G21" s="480"/>
      <c r="H21" s="480"/>
      <c r="I21" s="480"/>
      <c r="J21" s="481"/>
    </row>
    <row r="22" spans="1:10" s="350" customFormat="1" ht="17.25" customHeight="1" thickBot="1">
      <c r="A22" s="349" t="s">
        <v>347</v>
      </c>
      <c r="B22" s="489"/>
      <c r="C22" s="489"/>
      <c r="D22" s="489"/>
      <c r="E22" s="480"/>
      <c r="F22" s="480"/>
      <c r="G22" s="480"/>
      <c r="H22" s="480"/>
      <c r="I22" s="480"/>
      <c r="J22" s="481"/>
    </row>
    <row r="23" spans="1:10" s="350" customFormat="1" ht="17.25" customHeight="1" thickBot="1">
      <c r="A23" s="349" t="s">
        <v>348</v>
      </c>
      <c r="B23" s="489"/>
      <c r="C23" s="489"/>
      <c r="D23" s="489"/>
      <c r="E23" s="480"/>
      <c r="F23" s="480"/>
      <c r="G23" s="480"/>
      <c r="H23" s="480"/>
      <c r="I23" s="480"/>
      <c r="J23" s="481"/>
    </row>
    <row r="24" spans="1:10" s="350" customFormat="1" ht="17.25" customHeight="1" thickBot="1">
      <c r="A24" s="349" t="s">
        <v>349</v>
      </c>
      <c r="B24" s="489"/>
      <c r="C24" s="489"/>
      <c r="D24" s="489"/>
      <c r="E24" s="480"/>
      <c r="F24" s="480"/>
      <c r="G24" s="480"/>
      <c r="H24" s="480"/>
      <c r="I24" s="480"/>
      <c r="J24" s="481"/>
    </row>
    <row r="25" spans="1:10" s="350" customFormat="1" ht="17.25" customHeight="1" thickBot="1">
      <c r="A25" s="349" t="s">
        <v>350</v>
      </c>
      <c r="B25" s="489"/>
      <c r="C25" s="489"/>
      <c r="D25" s="489"/>
      <c r="E25" s="480"/>
      <c r="F25" s="480"/>
      <c r="G25" s="480"/>
      <c r="H25" s="480"/>
      <c r="I25" s="480"/>
      <c r="J25" s="481"/>
    </row>
    <row r="26" spans="1:10" s="350" customFormat="1" ht="17.25" customHeight="1" thickBot="1">
      <c r="A26" s="349" t="s">
        <v>351</v>
      </c>
      <c r="B26" s="489"/>
      <c r="C26" s="489"/>
      <c r="D26" s="489"/>
      <c r="E26" s="480"/>
      <c r="F26" s="480"/>
      <c r="G26" s="480"/>
      <c r="H26" s="480"/>
      <c r="I26" s="480"/>
      <c r="J26" s="481"/>
    </row>
    <row r="27" spans="1:10" s="350" customFormat="1" ht="17.25" customHeight="1" thickBot="1">
      <c r="A27" s="349" t="s">
        <v>352</v>
      </c>
      <c r="B27" s="489"/>
      <c r="C27" s="489"/>
      <c r="D27" s="489"/>
      <c r="E27" s="480"/>
      <c r="F27" s="480"/>
      <c r="G27" s="480"/>
      <c r="H27" s="480"/>
      <c r="I27" s="480"/>
      <c r="J27" s="481"/>
    </row>
    <row r="28" spans="1:10" s="350" customFormat="1" ht="17.25" customHeight="1" thickBot="1">
      <c r="A28" s="349" t="s">
        <v>353</v>
      </c>
      <c r="B28" s="489"/>
      <c r="C28" s="489"/>
      <c r="D28" s="489"/>
      <c r="E28" s="480"/>
      <c r="F28" s="480"/>
      <c r="G28" s="480"/>
      <c r="H28" s="480"/>
      <c r="I28" s="480"/>
      <c r="J28" s="481"/>
    </row>
    <row r="29" spans="1:10" s="350" customFormat="1" ht="17.25" customHeight="1" thickBot="1">
      <c r="A29" s="349" t="s">
        <v>354</v>
      </c>
      <c r="B29" s="489"/>
      <c r="C29" s="489"/>
      <c r="D29" s="489"/>
      <c r="E29" s="480"/>
      <c r="F29" s="480"/>
      <c r="G29" s="480"/>
      <c r="H29" s="480"/>
      <c r="I29" s="480"/>
      <c r="J29" s="481"/>
    </row>
    <row r="30" spans="1:10" s="350" customFormat="1" ht="17.25" customHeight="1" thickBot="1">
      <c r="A30" s="349" t="s">
        <v>355</v>
      </c>
      <c r="B30" s="489"/>
      <c r="C30" s="489"/>
      <c r="D30" s="489"/>
      <c r="E30" s="480"/>
      <c r="F30" s="480"/>
      <c r="G30" s="480"/>
      <c r="H30" s="480"/>
      <c r="I30" s="480"/>
      <c r="J30" s="481"/>
    </row>
    <row r="31" spans="1:10" s="350" customFormat="1" ht="17.25" customHeight="1" thickBot="1">
      <c r="A31" s="349" t="s">
        <v>356</v>
      </c>
      <c r="B31" s="489"/>
      <c r="C31" s="489"/>
      <c r="D31" s="489"/>
      <c r="E31" s="480"/>
      <c r="F31" s="480"/>
      <c r="G31" s="480"/>
      <c r="H31" s="480"/>
      <c r="I31" s="480"/>
      <c r="J31" s="481"/>
    </row>
    <row r="32" spans="1:10" s="350" customFormat="1" ht="17.25" customHeight="1" thickBot="1">
      <c r="A32" s="349" t="s">
        <v>357</v>
      </c>
      <c r="B32" s="489"/>
      <c r="C32" s="489"/>
      <c r="D32" s="489"/>
      <c r="E32" s="480"/>
      <c r="F32" s="480"/>
      <c r="G32" s="480"/>
      <c r="H32" s="480"/>
      <c r="I32" s="480"/>
      <c r="J32" s="481"/>
    </row>
    <row r="33" spans="1:10" s="350" customFormat="1" ht="17.25" customHeight="1" thickBot="1">
      <c r="A33" s="349" t="s">
        <v>358</v>
      </c>
      <c r="B33" s="489"/>
      <c r="C33" s="489"/>
      <c r="D33" s="489"/>
      <c r="E33" s="480"/>
      <c r="F33" s="480"/>
      <c r="G33" s="480"/>
      <c r="H33" s="480"/>
      <c r="I33" s="480"/>
      <c r="J33" s="481"/>
    </row>
    <row r="34" spans="1:10" s="350" customFormat="1" ht="17.25" customHeight="1" thickBot="1">
      <c r="A34" s="349" t="s">
        <v>359</v>
      </c>
      <c r="B34" s="489"/>
      <c r="C34" s="489"/>
      <c r="D34" s="489"/>
      <c r="E34" s="480"/>
      <c r="F34" s="480"/>
      <c r="G34" s="480"/>
      <c r="H34" s="480"/>
      <c r="I34" s="480"/>
      <c r="J34" s="481"/>
    </row>
    <row r="35" spans="1:10" s="350" customFormat="1" ht="17.25" customHeight="1" thickBot="1">
      <c r="A35" s="349" t="s">
        <v>360</v>
      </c>
      <c r="B35" s="489"/>
      <c r="C35" s="489"/>
      <c r="D35" s="489"/>
      <c r="E35" s="480"/>
      <c r="F35" s="480"/>
      <c r="G35" s="480"/>
      <c r="H35" s="480"/>
      <c r="I35" s="480"/>
      <c r="J35" s="481"/>
    </row>
    <row r="36" spans="1:10" s="350" customFormat="1" ht="17.25" customHeight="1" thickBot="1">
      <c r="A36" s="349" t="s">
        <v>361</v>
      </c>
      <c r="B36" s="489"/>
      <c r="C36" s="489"/>
      <c r="D36" s="489"/>
      <c r="E36" s="480"/>
      <c r="F36" s="480"/>
      <c r="G36" s="480"/>
      <c r="H36" s="480"/>
      <c r="I36" s="480"/>
      <c r="J36" s="481"/>
    </row>
    <row r="37" spans="1:10" s="350" customFormat="1" ht="17.25" customHeight="1" thickBot="1">
      <c r="A37" s="349" t="s">
        <v>362</v>
      </c>
      <c r="B37" s="489"/>
      <c r="C37" s="489"/>
      <c r="D37" s="489"/>
      <c r="E37" s="480"/>
      <c r="F37" s="480"/>
      <c r="G37" s="480"/>
      <c r="H37" s="480"/>
      <c r="I37" s="480"/>
      <c r="J37" s="481"/>
    </row>
    <row r="38" spans="1:10" s="350" customFormat="1" ht="17.25" customHeight="1" thickBot="1">
      <c r="A38" s="349" t="s">
        <v>363</v>
      </c>
      <c r="B38" s="489"/>
      <c r="C38" s="489"/>
      <c r="D38" s="489"/>
      <c r="E38" s="480"/>
      <c r="F38" s="480"/>
      <c r="G38" s="480"/>
      <c r="H38" s="480"/>
      <c r="I38" s="480"/>
      <c r="J38" s="481"/>
    </row>
    <row r="39" spans="1:10" s="350" customFormat="1" ht="17.25" customHeight="1" thickBot="1">
      <c r="A39" s="349" t="s">
        <v>364</v>
      </c>
      <c r="B39" s="489"/>
      <c r="C39" s="489"/>
      <c r="D39" s="489"/>
      <c r="E39" s="480"/>
      <c r="F39" s="480"/>
      <c r="G39" s="480"/>
      <c r="H39" s="480"/>
      <c r="I39" s="480"/>
      <c r="J39" s="481"/>
    </row>
    <row r="40" spans="1:10" s="350" customFormat="1" ht="17.25" customHeight="1">
      <c r="A40" s="351" t="s">
        <v>365</v>
      </c>
      <c r="B40" s="490"/>
      <c r="C40" s="490"/>
      <c r="D40" s="490"/>
      <c r="E40" s="400"/>
      <c r="F40" s="400"/>
      <c r="G40" s="400"/>
      <c r="H40" s="400"/>
      <c r="I40" s="400"/>
      <c r="J40" s="401"/>
    </row>
  </sheetData>
  <sheetProtection password="C5CA" sheet="1" objects="1" scenarios="1" formatCells="0" selectLockedCells="1"/>
  <mergeCells count="120">
    <mergeCell ref="B38:D38"/>
    <mergeCell ref="B39:D39"/>
    <mergeCell ref="B40:D40"/>
    <mergeCell ref="B33:D33"/>
    <mergeCell ref="B34:D34"/>
    <mergeCell ref="B35:D35"/>
    <mergeCell ref="B36:D36"/>
    <mergeCell ref="B37:D37"/>
    <mergeCell ref="B28:D28"/>
    <mergeCell ref="B29:D29"/>
    <mergeCell ref="B30:D30"/>
    <mergeCell ref="B31:D31"/>
    <mergeCell ref="B32:D32"/>
    <mergeCell ref="B22:D22"/>
    <mergeCell ref="B23:D23"/>
    <mergeCell ref="B24:D24"/>
    <mergeCell ref="B25:D25"/>
    <mergeCell ref="B27:D27"/>
    <mergeCell ref="B17:D17"/>
    <mergeCell ref="B18:D18"/>
    <mergeCell ref="B19:D19"/>
    <mergeCell ref="B20:D20"/>
    <mergeCell ref="B21:D21"/>
    <mergeCell ref="B26:D26"/>
    <mergeCell ref="E40:F40"/>
    <mergeCell ref="G40:H40"/>
    <mergeCell ref="I40:J40"/>
    <mergeCell ref="E33:F33"/>
    <mergeCell ref="G33:H33"/>
    <mergeCell ref="I33:J33"/>
    <mergeCell ref="E34:F34"/>
    <mergeCell ref="G34:H34"/>
    <mergeCell ref="I34:J34"/>
    <mergeCell ref="E35:F35"/>
    <mergeCell ref="G35:H35"/>
    <mergeCell ref="I35:J35"/>
    <mergeCell ref="E36:F36"/>
    <mergeCell ref="G36:H36"/>
    <mergeCell ref="I36:J36"/>
    <mergeCell ref="E37:F37"/>
    <mergeCell ref="G37:H37"/>
    <mergeCell ref="I37:J37"/>
    <mergeCell ref="E38:F38"/>
    <mergeCell ref="G38:H38"/>
    <mergeCell ref="I38:J38"/>
    <mergeCell ref="E39:F39"/>
    <mergeCell ref="G39:H39"/>
    <mergeCell ref="I39:J39"/>
    <mergeCell ref="E28:F28"/>
    <mergeCell ref="G28:H28"/>
    <mergeCell ref="I28:J28"/>
    <mergeCell ref="E31:F31"/>
    <mergeCell ref="G31:H31"/>
    <mergeCell ref="I31:J31"/>
    <mergeCell ref="E32:F32"/>
    <mergeCell ref="G32:H32"/>
    <mergeCell ref="I32:J32"/>
    <mergeCell ref="E29:F29"/>
    <mergeCell ref="G29:H29"/>
    <mergeCell ref="I29:J29"/>
    <mergeCell ref="E30:F30"/>
    <mergeCell ref="G30:H30"/>
    <mergeCell ref="I30:J30"/>
    <mergeCell ref="I23:J23"/>
    <mergeCell ref="E27:F27"/>
    <mergeCell ref="G27:H27"/>
    <mergeCell ref="I27:J27"/>
    <mergeCell ref="G25:H25"/>
    <mergeCell ref="I25:J25"/>
    <mergeCell ref="E26:F26"/>
    <mergeCell ref="G26:H26"/>
    <mergeCell ref="I26:J26"/>
    <mergeCell ref="E24:F24"/>
    <mergeCell ref="G24:H24"/>
    <mergeCell ref="I24:J24"/>
    <mergeCell ref="E25:F25"/>
    <mergeCell ref="E17:F17"/>
    <mergeCell ref="G17:H17"/>
    <mergeCell ref="I17:J17"/>
    <mergeCell ref="E18:F18"/>
    <mergeCell ref="G18:H18"/>
    <mergeCell ref="I18:J18"/>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E16:F16"/>
    <mergeCell ref="G16:H16"/>
    <mergeCell ref="I16:J16"/>
    <mergeCell ref="A8:J8"/>
    <mergeCell ref="A9:C9"/>
    <mergeCell ref="D9:J9"/>
    <mergeCell ref="A10:C10"/>
    <mergeCell ref="D10:J10"/>
    <mergeCell ref="A11:C11"/>
    <mergeCell ref="D11:H11"/>
    <mergeCell ref="B16:D16"/>
    <mergeCell ref="A7:C7"/>
    <mergeCell ref="D7:F7"/>
    <mergeCell ref="G7:H7"/>
    <mergeCell ref="I7:J7"/>
    <mergeCell ref="B15:D15"/>
    <mergeCell ref="E15:F15"/>
    <mergeCell ref="G15:H15"/>
    <mergeCell ref="I15:J15"/>
    <mergeCell ref="C1:I1"/>
    <mergeCell ref="C2:I2"/>
    <mergeCell ref="C3:I3"/>
    <mergeCell ref="H5:I5"/>
    <mergeCell ref="A6:C6"/>
  </mergeCells>
  <pageMargins left="0.25" right="0.25" top="0.75" bottom="0.75" header="0.3" footer="0.3"/>
  <pageSetup scale="96" orientation="portrait" r:id="rId1"/>
  <headerFooter>
    <oddFooter xml:space="preserve">&amp;LISQ-006-FO
&amp;C
Rev: A&amp;"Arial,Italic"
Copies must be verified for current revision.&amp;"Arial,Regular"        &amp;RDate: 11/01/2012
</oddFooter>
  </headerFooter>
  <drawing r:id="rId2"/>
  <legacyDrawing r:id="rId3"/>
  <controls>
    <control shapeId="28674" r:id="rId4" name="CheckBox2"/>
    <control shapeId="28673" r:id="rId5" name="CheckBox1"/>
  </controls>
</worksheet>
</file>

<file path=xl/worksheets/sheet4.xml><?xml version="1.0" encoding="utf-8"?>
<worksheet xmlns="http://schemas.openxmlformats.org/spreadsheetml/2006/main" xmlns:r="http://schemas.openxmlformats.org/officeDocument/2006/relationships">
  <dimension ref="A1:P61"/>
  <sheetViews>
    <sheetView showGridLines="0" topLeftCell="A13" zoomScale="110" zoomScaleNormal="110" workbookViewId="0">
      <selection activeCell="G25" sqref="G25"/>
    </sheetView>
  </sheetViews>
  <sheetFormatPr defaultRowHeight="12.75"/>
  <cols>
    <col min="1" max="2" width="2.7109375" customWidth="1"/>
    <col min="4" max="4" width="10" customWidth="1"/>
    <col min="5" max="5" width="10.7109375" bestFit="1" customWidth="1"/>
    <col min="7" max="7" width="7.7109375" customWidth="1"/>
    <col min="12" max="12" width="12" customWidth="1"/>
  </cols>
  <sheetData>
    <row r="1" spans="1:12">
      <c r="A1" s="120"/>
      <c r="B1" s="120"/>
      <c r="C1" s="132" t="s">
        <v>329</v>
      </c>
      <c r="D1" s="120"/>
      <c r="E1" s="120"/>
      <c r="F1" s="120"/>
      <c r="G1" s="132" t="s">
        <v>243</v>
      </c>
      <c r="H1" s="120"/>
      <c r="I1" s="120"/>
      <c r="J1" s="120"/>
      <c r="K1" s="120"/>
    </row>
    <row r="2" spans="1:12">
      <c r="A2" s="120"/>
      <c r="B2" s="227"/>
      <c r="C2" s="132"/>
      <c r="D2" s="120"/>
      <c r="E2" s="120" t="s">
        <v>147</v>
      </c>
      <c r="F2" s="120"/>
      <c r="H2" s="96" t="s">
        <v>146</v>
      </c>
      <c r="I2" s="120"/>
      <c r="J2" s="120" t="s">
        <v>144</v>
      </c>
      <c r="K2" s="120"/>
      <c r="L2" s="96" t="s">
        <v>148</v>
      </c>
    </row>
    <row r="3" spans="1:12">
      <c r="A3" s="252"/>
      <c r="B3" s="252"/>
      <c r="C3" s="309" t="s">
        <v>244</v>
      </c>
      <c r="D3" s="120"/>
      <c r="E3" s="362"/>
      <c r="F3" s="120"/>
      <c r="H3" s="366"/>
      <c r="I3" s="120"/>
      <c r="J3" s="362"/>
      <c r="K3" s="120"/>
      <c r="L3" s="366"/>
    </row>
    <row r="4" spans="1:12">
      <c r="A4" s="120"/>
      <c r="B4" s="120"/>
      <c r="C4" s="120"/>
      <c r="D4" s="120"/>
      <c r="E4" s="120"/>
      <c r="F4" s="120"/>
      <c r="G4" s="120"/>
      <c r="H4" s="120"/>
      <c r="I4" s="120"/>
      <c r="J4" s="120"/>
      <c r="K4" s="120"/>
    </row>
    <row r="5" spans="1:12">
      <c r="A5" s="120"/>
      <c r="B5" s="120"/>
      <c r="C5" s="132" t="s">
        <v>145</v>
      </c>
      <c r="D5" s="120"/>
      <c r="E5" s="120" t="s">
        <v>175</v>
      </c>
      <c r="F5" s="120"/>
      <c r="G5" s="120"/>
      <c r="H5" s="120" t="s">
        <v>179</v>
      </c>
      <c r="I5" s="120"/>
      <c r="J5" s="120" t="s">
        <v>149</v>
      </c>
      <c r="K5" s="120"/>
      <c r="L5" s="96" t="s">
        <v>148</v>
      </c>
    </row>
    <row r="6" spans="1:12">
      <c r="A6" s="120"/>
      <c r="B6" s="120"/>
      <c r="C6" s="120"/>
      <c r="D6" s="120"/>
      <c r="E6" s="365"/>
      <c r="F6" s="120"/>
      <c r="G6" s="120"/>
      <c r="H6" s="362"/>
      <c r="I6" s="120"/>
      <c r="J6" s="362"/>
      <c r="K6" s="120"/>
      <c r="L6" s="366"/>
    </row>
    <row r="7" spans="1:12">
      <c r="A7" s="120"/>
      <c r="B7" s="120"/>
      <c r="C7" s="120"/>
      <c r="D7" s="120"/>
      <c r="E7" s="120"/>
      <c r="F7" s="120"/>
      <c r="G7" s="120"/>
      <c r="H7" s="120"/>
      <c r="I7" s="120"/>
      <c r="J7" s="120"/>
      <c r="K7" s="120"/>
    </row>
    <row r="8" spans="1:12" ht="15" customHeight="1">
      <c r="A8" s="120"/>
      <c r="B8" s="120"/>
      <c r="C8" s="118" t="s">
        <v>320</v>
      </c>
      <c r="D8" s="121"/>
      <c r="E8" s="121"/>
      <c r="F8" s="122"/>
      <c r="G8" s="123"/>
      <c r="H8" s="133" t="s">
        <v>245</v>
      </c>
      <c r="I8" s="121"/>
      <c r="J8" s="121"/>
      <c r="K8" s="121"/>
      <c r="L8" s="129"/>
    </row>
    <row r="9" spans="1:12">
      <c r="A9" s="120"/>
      <c r="B9" s="120"/>
      <c r="C9" s="119"/>
      <c r="D9" s="123"/>
      <c r="E9" s="123"/>
      <c r="F9" s="124"/>
      <c r="G9" s="123"/>
      <c r="H9" s="119" t="s">
        <v>150</v>
      </c>
      <c r="I9" s="123"/>
      <c r="J9" s="123"/>
      <c r="K9" s="123"/>
      <c r="L9" s="130"/>
    </row>
    <row r="10" spans="1:12">
      <c r="A10" s="120"/>
      <c r="B10" s="120"/>
      <c r="C10" s="119" t="s">
        <v>321</v>
      </c>
      <c r="D10" s="123"/>
      <c r="E10" s="364"/>
      <c r="F10" s="130"/>
      <c r="G10" s="123"/>
      <c r="H10" s="500"/>
      <c r="I10" s="501"/>
      <c r="J10" s="501"/>
      <c r="K10" s="501"/>
      <c r="L10" s="502"/>
    </row>
    <row r="11" spans="1:12">
      <c r="A11" s="120"/>
      <c r="B11" s="120"/>
      <c r="C11" s="119"/>
      <c r="D11" s="123"/>
      <c r="E11" s="123"/>
      <c r="F11" s="124"/>
      <c r="G11" s="123"/>
      <c r="H11" s="500"/>
      <c r="I11" s="501"/>
      <c r="J11" s="501"/>
      <c r="K11" s="501"/>
      <c r="L11" s="502"/>
    </row>
    <row r="12" spans="1:12">
      <c r="A12" s="120"/>
      <c r="B12" s="120"/>
      <c r="C12" s="119"/>
      <c r="D12" s="123"/>
      <c r="E12" s="123"/>
      <c r="F12" s="124"/>
      <c r="G12" s="123"/>
      <c r="H12" s="500"/>
      <c r="I12" s="501"/>
      <c r="J12" s="501"/>
      <c r="K12" s="501"/>
      <c r="L12" s="502"/>
    </row>
    <row r="13" spans="1:12">
      <c r="A13" s="120"/>
      <c r="B13" s="120"/>
      <c r="C13" s="119" t="s">
        <v>27</v>
      </c>
      <c r="D13" s="123"/>
      <c r="E13" s="362"/>
      <c r="F13" s="130"/>
      <c r="G13" s="123"/>
      <c r="H13" s="500"/>
      <c r="I13" s="501"/>
      <c r="J13" s="501"/>
      <c r="K13" s="501"/>
      <c r="L13" s="502"/>
    </row>
    <row r="14" spans="1:12">
      <c r="A14" s="120"/>
      <c r="B14" s="120"/>
      <c r="C14" s="126"/>
      <c r="D14" s="125"/>
      <c r="E14" s="125"/>
      <c r="F14" s="127"/>
      <c r="G14" s="123"/>
      <c r="H14" s="503"/>
      <c r="I14" s="504"/>
      <c r="J14" s="504"/>
      <c r="K14" s="504"/>
      <c r="L14" s="505"/>
    </row>
    <row r="15" spans="1:12">
      <c r="A15" s="120"/>
      <c r="B15" s="120"/>
      <c r="C15" s="123"/>
      <c r="D15" s="123"/>
      <c r="E15" s="123"/>
      <c r="F15" s="123"/>
      <c r="G15" s="123"/>
      <c r="H15" s="123"/>
      <c r="I15" s="123"/>
      <c r="J15" s="123"/>
      <c r="K15" s="123"/>
      <c r="L15" s="154"/>
    </row>
    <row r="16" spans="1:12" ht="15">
      <c r="A16" s="120"/>
      <c r="B16" s="120"/>
      <c r="C16" s="118" t="s">
        <v>221</v>
      </c>
      <c r="D16" s="121"/>
      <c r="E16" s="121"/>
      <c r="F16" s="121"/>
      <c r="G16" s="121"/>
      <c r="H16" s="121"/>
      <c r="I16" s="121"/>
      <c r="J16" s="121"/>
      <c r="K16" s="121"/>
      <c r="L16" s="129"/>
    </row>
    <row r="17" spans="1:12">
      <c r="A17" s="120"/>
      <c r="B17" s="120"/>
      <c r="C17" s="491"/>
      <c r="D17" s="492"/>
      <c r="E17" s="492"/>
      <c r="F17" s="492"/>
      <c r="G17" s="492"/>
      <c r="H17" s="492"/>
      <c r="I17" s="492"/>
      <c r="J17" s="492"/>
      <c r="K17" s="492"/>
      <c r="L17" s="493"/>
    </row>
    <row r="18" spans="1:12" ht="15" customHeight="1">
      <c r="A18" s="120"/>
      <c r="B18" s="120"/>
      <c r="C18" s="491"/>
      <c r="D18" s="492"/>
      <c r="E18" s="492"/>
      <c r="F18" s="492"/>
      <c r="G18" s="492"/>
      <c r="H18" s="492"/>
      <c r="I18" s="492"/>
      <c r="J18" s="492"/>
      <c r="K18" s="492"/>
      <c r="L18" s="493"/>
    </row>
    <row r="19" spans="1:12" ht="15.75" customHeight="1">
      <c r="A19" s="120"/>
      <c r="B19" s="120"/>
      <c r="C19" s="491"/>
      <c r="D19" s="492"/>
      <c r="E19" s="492"/>
      <c r="F19" s="492"/>
      <c r="G19" s="492"/>
      <c r="H19" s="492"/>
      <c r="I19" s="492"/>
      <c r="J19" s="492"/>
      <c r="K19" s="492"/>
      <c r="L19" s="493"/>
    </row>
    <row r="20" spans="1:12" ht="15" customHeight="1">
      <c r="A20" s="120"/>
      <c r="B20" s="120"/>
      <c r="C20" s="494"/>
      <c r="D20" s="495"/>
      <c r="E20" s="495"/>
      <c r="F20" s="495"/>
      <c r="G20" s="495"/>
      <c r="H20" s="495"/>
      <c r="I20" s="495"/>
      <c r="J20" s="495"/>
      <c r="K20" s="495"/>
      <c r="L20" s="496"/>
    </row>
    <row r="21" spans="1:12">
      <c r="A21" s="120"/>
      <c r="B21" s="120"/>
      <c r="C21" s="120"/>
      <c r="D21" s="120"/>
      <c r="E21" s="120"/>
      <c r="F21" s="120"/>
      <c r="G21" s="120"/>
      <c r="H21" s="120"/>
      <c r="I21" s="120"/>
      <c r="J21" s="120"/>
      <c r="K21" s="120"/>
    </row>
    <row r="22" spans="1:12" ht="15">
      <c r="A22" s="120"/>
      <c r="B22" s="120"/>
      <c r="C22" s="118" t="s">
        <v>132</v>
      </c>
      <c r="D22" s="121"/>
      <c r="E22" s="121"/>
      <c r="F22" s="121"/>
      <c r="G22" s="121"/>
      <c r="H22" s="121"/>
      <c r="I22" s="121"/>
      <c r="J22" s="121"/>
      <c r="K22" s="121"/>
      <c r="L22" s="129"/>
    </row>
    <row r="23" spans="1:12">
      <c r="A23" s="120"/>
      <c r="B23" s="120"/>
      <c r="C23" s="119"/>
      <c r="D23" s="123"/>
      <c r="E23" s="123"/>
      <c r="F23" s="123"/>
      <c r="G23" s="123"/>
      <c r="H23" s="123"/>
      <c r="I23" s="123"/>
      <c r="J23" s="123"/>
      <c r="K23" s="123"/>
      <c r="L23" s="130"/>
    </row>
    <row r="24" spans="1:12">
      <c r="A24" s="120"/>
      <c r="B24" s="120"/>
      <c r="C24" s="119" t="s">
        <v>143</v>
      </c>
      <c r="D24" s="123"/>
      <c r="E24" s="123"/>
      <c r="F24" s="123"/>
      <c r="G24" s="128" t="s">
        <v>122</v>
      </c>
      <c r="H24" s="128" t="s">
        <v>123</v>
      </c>
      <c r="I24" s="123"/>
      <c r="J24" s="123"/>
      <c r="K24" s="123"/>
      <c r="L24" s="130"/>
    </row>
    <row r="25" spans="1:12">
      <c r="A25" s="120"/>
      <c r="B25" s="120"/>
      <c r="C25" s="119"/>
      <c r="D25" s="123"/>
      <c r="E25" s="123"/>
      <c r="F25" s="123"/>
      <c r="G25" s="362"/>
      <c r="H25" s="362"/>
      <c r="I25" s="123"/>
      <c r="J25" s="123"/>
      <c r="K25" s="123"/>
      <c r="L25" s="130"/>
    </row>
    <row r="26" spans="1:12">
      <c r="A26" s="120"/>
      <c r="B26" s="120"/>
      <c r="C26" s="119"/>
      <c r="D26" s="123"/>
      <c r="E26" s="123"/>
      <c r="F26" s="123"/>
      <c r="G26" s="123"/>
      <c r="H26" s="123"/>
      <c r="I26" s="123"/>
      <c r="J26" s="123"/>
      <c r="K26" s="123"/>
      <c r="L26" s="155"/>
    </row>
    <row r="27" spans="1:12">
      <c r="A27" s="120"/>
      <c r="B27" s="120"/>
      <c r="C27" s="119" t="s">
        <v>133</v>
      </c>
      <c r="D27" s="123"/>
      <c r="E27" s="123"/>
      <c r="F27" s="123"/>
      <c r="G27" s="123"/>
      <c r="H27" s="123"/>
      <c r="I27" s="123"/>
      <c r="J27" s="123"/>
      <c r="K27" s="123"/>
      <c r="L27" s="130"/>
    </row>
    <row r="28" spans="1:12">
      <c r="A28" s="120"/>
      <c r="B28" s="120"/>
      <c r="C28" s="119"/>
      <c r="D28" s="123"/>
      <c r="E28" s="123"/>
      <c r="F28" s="123"/>
      <c r="G28" s="123"/>
      <c r="H28" s="123"/>
      <c r="I28" s="123"/>
      <c r="J28" s="123"/>
      <c r="K28" s="123"/>
      <c r="L28" s="130"/>
    </row>
    <row r="29" spans="1:12">
      <c r="A29" s="120"/>
      <c r="B29" s="120"/>
      <c r="C29" s="363"/>
      <c r="D29" s="123"/>
      <c r="E29" s="123" t="s">
        <v>124</v>
      </c>
      <c r="F29" s="123" t="s">
        <v>125</v>
      </c>
      <c r="G29" s="123" t="s">
        <v>126</v>
      </c>
      <c r="H29" s="123" t="s">
        <v>127</v>
      </c>
      <c r="I29" s="123" t="s">
        <v>128</v>
      </c>
      <c r="J29" s="210" t="s">
        <v>129</v>
      </c>
      <c r="K29" s="123"/>
      <c r="L29" s="130"/>
    </row>
    <row r="30" spans="1:12">
      <c r="A30" s="120"/>
      <c r="B30" s="120"/>
      <c r="C30" s="119"/>
      <c r="D30" s="123"/>
      <c r="E30" s="123"/>
      <c r="F30" s="123"/>
      <c r="G30" s="123"/>
      <c r="H30" s="123"/>
      <c r="I30" s="123"/>
      <c r="J30" s="123"/>
      <c r="K30" s="123"/>
      <c r="L30" s="156"/>
    </row>
    <row r="31" spans="1:12">
      <c r="A31" s="120"/>
      <c r="B31" s="120"/>
      <c r="C31" s="363"/>
      <c r="D31" s="123"/>
      <c r="E31" s="123" t="s">
        <v>124</v>
      </c>
      <c r="F31" s="123" t="s">
        <v>125</v>
      </c>
      <c r="G31" s="123" t="s">
        <v>126</v>
      </c>
      <c r="H31" s="123" t="s">
        <v>127</v>
      </c>
      <c r="I31" s="123" t="s">
        <v>128</v>
      </c>
      <c r="J31" s="210" t="s">
        <v>129</v>
      </c>
      <c r="K31" s="123"/>
      <c r="L31" s="130"/>
    </row>
    <row r="32" spans="1:12">
      <c r="A32" s="120"/>
      <c r="B32" s="120"/>
      <c r="C32" s="119"/>
      <c r="D32" s="123"/>
      <c r="E32" s="123"/>
      <c r="F32" s="123"/>
      <c r="G32" s="123"/>
      <c r="H32" s="123"/>
      <c r="I32" s="123"/>
      <c r="J32" s="123"/>
      <c r="K32" s="123"/>
      <c r="L32" s="130"/>
    </row>
    <row r="33" spans="1:15">
      <c r="A33" s="120"/>
      <c r="B33" s="120"/>
      <c r="C33" s="119"/>
      <c r="D33" s="123"/>
      <c r="E33" s="123"/>
      <c r="F33" s="123"/>
      <c r="G33" s="123"/>
      <c r="H33" s="210"/>
      <c r="I33" s="123"/>
      <c r="J33" s="123"/>
      <c r="K33" s="123"/>
      <c r="L33" s="130"/>
    </row>
    <row r="34" spans="1:15">
      <c r="A34" s="120"/>
      <c r="B34" s="120"/>
      <c r="C34" s="119" t="s">
        <v>130</v>
      </c>
      <c r="D34" s="123"/>
      <c r="E34" s="123"/>
      <c r="F34" s="123"/>
      <c r="G34" s="128" t="s">
        <v>122</v>
      </c>
      <c r="H34" s="128" t="s">
        <v>123</v>
      </c>
      <c r="I34" s="123"/>
      <c r="J34" s="123"/>
      <c r="K34" s="123"/>
      <c r="L34" s="130"/>
    </row>
    <row r="35" spans="1:15">
      <c r="A35" s="120"/>
      <c r="B35" s="120"/>
      <c r="C35" s="119"/>
      <c r="D35" s="123"/>
      <c r="E35" s="123"/>
      <c r="F35" s="123"/>
      <c r="G35" s="362"/>
      <c r="H35" s="362"/>
      <c r="I35" s="123"/>
      <c r="J35" s="123"/>
      <c r="K35" s="123"/>
      <c r="L35" s="130"/>
    </row>
    <row r="36" spans="1:15">
      <c r="A36" s="120"/>
      <c r="B36" s="120"/>
      <c r="C36" s="119"/>
      <c r="D36" s="123"/>
      <c r="E36" s="123"/>
      <c r="F36" s="123"/>
      <c r="G36" s="123"/>
      <c r="H36" s="123"/>
      <c r="I36" s="123"/>
      <c r="J36" s="123"/>
      <c r="K36" s="123"/>
      <c r="L36" s="130"/>
    </row>
    <row r="37" spans="1:15">
      <c r="A37" s="120"/>
      <c r="B37" s="120"/>
      <c r="C37" s="119" t="s">
        <v>131</v>
      </c>
      <c r="D37" s="123"/>
      <c r="E37" s="123"/>
      <c r="F37" s="123"/>
      <c r="G37" s="128" t="s">
        <v>122</v>
      </c>
      <c r="H37" s="128" t="s">
        <v>123</v>
      </c>
      <c r="I37" s="123"/>
      <c r="J37" s="123"/>
      <c r="K37" s="123"/>
      <c r="L37" s="130"/>
      <c r="O37" s="159"/>
    </row>
    <row r="38" spans="1:15">
      <c r="A38" s="120"/>
      <c r="B38" s="120"/>
      <c r="C38" s="119"/>
      <c r="D38" s="123"/>
      <c r="E38" s="123"/>
      <c r="F38" s="123"/>
      <c r="G38" s="362"/>
      <c r="H38" s="362"/>
      <c r="I38" s="123"/>
      <c r="J38" s="123"/>
      <c r="K38" s="123"/>
      <c r="L38" s="130"/>
    </row>
    <row r="39" spans="1:15">
      <c r="A39" s="120"/>
      <c r="B39" s="120"/>
      <c r="C39" s="119"/>
      <c r="D39" s="123"/>
      <c r="E39" s="123"/>
      <c r="F39" s="123"/>
      <c r="G39" s="123"/>
      <c r="H39" s="123"/>
      <c r="I39" s="123"/>
      <c r="J39" s="123"/>
      <c r="K39" s="123"/>
      <c r="L39" s="130"/>
    </row>
    <row r="40" spans="1:15">
      <c r="A40" s="120"/>
      <c r="B40" s="120"/>
      <c r="C40" s="119" t="s">
        <v>176</v>
      </c>
      <c r="D40" s="154" t="s">
        <v>177</v>
      </c>
      <c r="E40" s="154"/>
      <c r="F40" s="123" t="s">
        <v>178</v>
      </c>
      <c r="G40" s="154"/>
      <c r="H40" s="123"/>
      <c r="I40" s="123"/>
      <c r="J40" s="123"/>
      <c r="K40" s="123"/>
      <c r="L40" s="130"/>
    </row>
    <row r="41" spans="1:15">
      <c r="A41" s="120"/>
      <c r="B41" s="120"/>
      <c r="C41" s="119"/>
      <c r="D41" s="361"/>
      <c r="E41" s="154"/>
      <c r="F41" s="497"/>
      <c r="G41" s="497"/>
      <c r="H41" s="497"/>
      <c r="I41" s="497"/>
      <c r="J41" s="497"/>
      <c r="K41" s="497"/>
      <c r="L41" s="497"/>
    </row>
    <row r="42" spans="1:15">
      <c r="A42" s="120"/>
      <c r="B42" s="120"/>
      <c r="C42" s="119"/>
      <c r="D42" s="123"/>
      <c r="E42" s="123"/>
      <c r="F42" s="497"/>
      <c r="G42" s="497"/>
      <c r="H42" s="497"/>
      <c r="I42" s="497"/>
      <c r="J42" s="497"/>
      <c r="K42" s="497"/>
      <c r="L42" s="497"/>
    </row>
    <row r="43" spans="1:15">
      <c r="A43" s="120"/>
      <c r="B43" s="120"/>
      <c r="C43" s="119"/>
      <c r="D43" s="123"/>
      <c r="E43" s="123"/>
      <c r="F43" s="497"/>
      <c r="G43" s="497"/>
      <c r="H43" s="497"/>
      <c r="I43" s="497"/>
      <c r="J43" s="497"/>
      <c r="K43" s="497"/>
      <c r="L43" s="497"/>
    </row>
    <row r="44" spans="1:15">
      <c r="A44" s="120"/>
      <c r="B44" s="120"/>
      <c r="C44" s="119"/>
      <c r="D44" s="123"/>
      <c r="E44" s="123"/>
      <c r="F44" s="497"/>
      <c r="G44" s="497"/>
      <c r="H44" s="497"/>
      <c r="I44" s="497"/>
      <c r="J44" s="497"/>
      <c r="K44" s="497"/>
      <c r="L44" s="497"/>
    </row>
    <row r="45" spans="1:15">
      <c r="A45" s="120"/>
      <c r="B45" s="120"/>
      <c r="C45" s="119"/>
      <c r="D45" s="123"/>
      <c r="E45" s="123"/>
      <c r="F45" s="497"/>
      <c r="G45" s="497"/>
      <c r="H45" s="497"/>
      <c r="I45" s="497"/>
      <c r="J45" s="497"/>
      <c r="K45" s="497"/>
      <c r="L45" s="497"/>
    </row>
    <row r="46" spans="1:15" ht="6.75" customHeight="1">
      <c r="A46" s="120"/>
      <c r="B46" s="120"/>
      <c r="C46" s="119"/>
      <c r="D46" s="154"/>
      <c r="E46" s="123"/>
      <c r="F46" s="210"/>
      <c r="G46" s="210"/>
      <c r="H46" s="210"/>
      <c r="I46" s="210"/>
      <c r="J46" s="210"/>
      <c r="K46" s="210"/>
      <c r="L46" s="157"/>
    </row>
    <row r="47" spans="1:15">
      <c r="A47" s="120"/>
      <c r="B47" s="120"/>
      <c r="C47" s="119"/>
      <c r="D47" s="361"/>
      <c r="E47" s="123"/>
      <c r="F47" s="498"/>
      <c r="G47" s="498"/>
      <c r="H47" s="498"/>
      <c r="I47" s="498"/>
      <c r="J47" s="498"/>
      <c r="K47" s="498"/>
      <c r="L47" s="498"/>
    </row>
    <row r="48" spans="1:15">
      <c r="A48" s="120"/>
      <c r="B48" s="120"/>
      <c r="C48" s="119"/>
      <c r="D48" s="123"/>
      <c r="E48" s="123"/>
      <c r="F48" s="498"/>
      <c r="G48" s="498"/>
      <c r="H48" s="498"/>
      <c r="I48" s="498"/>
      <c r="J48" s="498"/>
      <c r="K48" s="498"/>
      <c r="L48" s="498"/>
    </row>
    <row r="49" spans="1:16">
      <c r="A49" s="120"/>
      <c r="B49" s="120"/>
      <c r="C49" s="212"/>
      <c r="D49" s="210"/>
      <c r="E49" s="210"/>
      <c r="F49" s="498"/>
      <c r="G49" s="498"/>
      <c r="H49" s="498"/>
      <c r="I49" s="498"/>
      <c r="J49" s="498"/>
      <c r="K49" s="498"/>
      <c r="L49" s="498"/>
    </row>
    <row r="50" spans="1:16">
      <c r="A50" s="120"/>
      <c r="B50" s="120"/>
      <c r="C50" s="213"/>
      <c r="D50" s="210"/>
      <c r="E50" s="210"/>
      <c r="F50" s="498"/>
      <c r="G50" s="498"/>
      <c r="H50" s="498"/>
      <c r="I50" s="498"/>
      <c r="J50" s="498"/>
      <c r="K50" s="498"/>
      <c r="L50" s="498"/>
    </row>
    <row r="51" spans="1:16">
      <c r="A51" s="120"/>
      <c r="B51" s="120"/>
      <c r="C51" s="212"/>
      <c r="D51" s="210"/>
      <c r="E51" s="210"/>
      <c r="F51" s="498"/>
      <c r="G51" s="498"/>
      <c r="H51" s="498"/>
      <c r="I51" s="498"/>
      <c r="J51" s="498"/>
      <c r="K51" s="498"/>
      <c r="L51" s="498"/>
    </row>
    <row r="52" spans="1:16" ht="9.75" customHeight="1">
      <c r="A52" s="120"/>
      <c r="B52" s="120"/>
      <c r="C52" s="213"/>
      <c r="D52" s="210"/>
      <c r="E52" s="210"/>
      <c r="F52" s="210"/>
      <c r="G52" s="210"/>
      <c r="H52" s="210"/>
      <c r="I52" s="210"/>
      <c r="J52" s="210"/>
      <c r="K52" s="123"/>
      <c r="L52" s="130"/>
    </row>
    <row r="53" spans="1:16">
      <c r="A53" s="120"/>
      <c r="B53" s="120"/>
      <c r="C53" s="214"/>
      <c r="D53" s="361"/>
      <c r="E53" s="211"/>
      <c r="F53" s="499"/>
      <c r="G53" s="499"/>
      <c r="H53" s="499"/>
      <c r="I53" s="499"/>
      <c r="J53" s="499"/>
      <c r="K53" s="499"/>
      <c r="L53" s="499"/>
      <c r="P53" s="158"/>
    </row>
    <row r="54" spans="1:16">
      <c r="A54" s="120"/>
      <c r="B54" s="120"/>
      <c r="C54" s="213"/>
      <c r="D54" s="210"/>
      <c r="E54" s="210"/>
      <c r="F54" s="499"/>
      <c r="G54" s="499"/>
      <c r="H54" s="499"/>
      <c r="I54" s="499"/>
      <c r="J54" s="499"/>
      <c r="K54" s="499"/>
      <c r="L54" s="499"/>
      <c r="P54" s="158"/>
    </row>
    <row r="55" spans="1:16">
      <c r="A55" s="120"/>
      <c r="B55" s="120"/>
      <c r="C55" s="212"/>
      <c r="D55" s="210"/>
      <c r="E55" s="210"/>
      <c r="F55" s="499"/>
      <c r="G55" s="499"/>
      <c r="H55" s="499"/>
      <c r="I55" s="499"/>
      <c r="J55" s="499"/>
      <c r="K55" s="499"/>
      <c r="L55" s="499"/>
    </row>
    <row r="56" spans="1:16">
      <c r="A56" s="120"/>
      <c r="B56" s="120"/>
      <c r="C56" s="213"/>
      <c r="D56" s="210"/>
      <c r="E56" s="210"/>
      <c r="F56" s="499"/>
      <c r="G56" s="499"/>
      <c r="H56" s="499"/>
      <c r="I56" s="499"/>
      <c r="J56" s="499"/>
      <c r="K56" s="499"/>
      <c r="L56" s="499"/>
    </row>
    <row r="57" spans="1:16">
      <c r="A57" s="120"/>
      <c r="B57" s="120"/>
      <c r="C57" s="119"/>
      <c r="D57" s="123"/>
      <c r="E57" s="123"/>
      <c r="F57" s="499"/>
      <c r="G57" s="499"/>
      <c r="H57" s="499"/>
      <c r="I57" s="499"/>
      <c r="J57" s="499"/>
      <c r="K57" s="499"/>
      <c r="L57" s="499"/>
    </row>
    <row r="58" spans="1:16">
      <c r="A58" s="120"/>
      <c r="B58" s="120"/>
      <c r="C58" s="126"/>
      <c r="D58" s="125"/>
      <c r="E58" s="125"/>
      <c r="F58" s="125"/>
      <c r="G58" s="125"/>
      <c r="H58" s="125"/>
      <c r="I58" s="125"/>
      <c r="J58" s="125"/>
      <c r="K58" s="125"/>
      <c r="L58" s="131"/>
      <c r="N58" s="158"/>
    </row>
    <row r="59" spans="1:16">
      <c r="A59" s="120"/>
      <c r="B59" s="120"/>
    </row>
    <row r="60" spans="1:16">
      <c r="A60" s="120"/>
      <c r="B60" s="120"/>
      <c r="C60" s="120"/>
      <c r="D60" s="120"/>
      <c r="E60" s="120"/>
      <c r="F60" s="120"/>
      <c r="G60" s="120"/>
      <c r="H60" s="120"/>
      <c r="I60" s="120"/>
      <c r="J60" s="120"/>
      <c r="K60" s="120"/>
    </row>
    <row r="61" spans="1:16">
      <c r="A61" s="120"/>
      <c r="B61" s="120"/>
      <c r="C61" s="120"/>
      <c r="D61" s="120"/>
      <c r="E61" s="120"/>
      <c r="F61" s="120"/>
      <c r="G61" s="120"/>
      <c r="H61" s="120"/>
      <c r="I61" s="120"/>
      <c r="J61" s="120"/>
      <c r="K61" s="120"/>
    </row>
  </sheetData>
  <sheetProtection password="C5CA" sheet="1" objects="1" scenarios="1" formatCells="0" selectLockedCells="1"/>
  <mergeCells count="5">
    <mergeCell ref="C17:L20"/>
    <mergeCell ref="F41:L45"/>
    <mergeCell ref="F47:L51"/>
    <mergeCell ref="F53:L57"/>
    <mergeCell ref="H10:L14"/>
  </mergeCells>
  <pageMargins left="0.25" right="0.25" top="0.75" bottom="0.75" header="0.3" footer="0.3"/>
  <pageSetup scale="94" orientation="portrait" r:id="rId1"/>
  <headerFooter>
    <oddFooter xml:space="preserve">&amp;L
ISQ-006-FO
&amp;C&amp;"Arial,Italic"
&amp;"Arial,Regular"Rev: A&amp;"Arial,Italic"
Copies must be verified for current revision.&amp;"Arial,Regular"   &amp;RDate: 11/1/2012
</oddFooter>
  </headerFooter>
</worksheet>
</file>

<file path=xl/worksheets/sheet5.xml><?xml version="1.0" encoding="utf-8"?>
<worksheet xmlns="http://schemas.openxmlformats.org/spreadsheetml/2006/main" xmlns:r="http://schemas.openxmlformats.org/officeDocument/2006/relationships">
  <sheetPr codeName="Plan11"/>
  <dimension ref="A1:AN28"/>
  <sheetViews>
    <sheetView zoomScale="84" zoomScaleNormal="84" workbookViewId="0">
      <selection activeCell="E28" sqref="E28"/>
    </sheetView>
  </sheetViews>
  <sheetFormatPr defaultRowHeight="12.75"/>
  <cols>
    <col min="1" max="1" width="1.42578125" style="5" customWidth="1"/>
    <col min="2" max="3" width="4.5703125" style="5" customWidth="1"/>
    <col min="4" max="4" width="1.85546875" style="5" customWidth="1"/>
    <col min="5" max="5" width="3.140625" style="5" customWidth="1"/>
    <col min="6" max="6" width="4.85546875" style="5" customWidth="1"/>
    <col min="7" max="21" width="3.140625" style="5" customWidth="1"/>
    <col min="22" max="22" width="4.85546875" style="5" customWidth="1"/>
    <col min="23" max="23" width="3.140625" style="5" customWidth="1"/>
    <col min="24" max="26" width="5.7109375" style="5" customWidth="1"/>
    <col min="27" max="30" width="3.140625" style="5" customWidth="1"/>
    <col min="31" max="31" width="1" style="5" customWidth="1"/>
    <col min="32" max="32" width="1.5703125" style="5" customWidth="1"/>
    <col min="33" max="16384" width="9.140625" style="5"/>
  </cols>
  <sheetData>
    <row r="1" spans="1:40" ht="19.5" customHeight="1">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
    </row>
    <row r="2" spans="1:40" ht="26.25" customHeight="1">
      <c r="A2" s="9"/>
      <c r="B2" s="523" t="s">
        <v>316</v>
      </c>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12"/>
    </row>
    <row r="3" spans="1:40" ht="22.5">
      <c r="A3" s="248"/>
      <c r="B3" s="525"/>
      <c r="C3" s="525"/>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12"/>
    </row>
    <row r="4" spans="1:40" ht="4.5" customHeight="1">
      <c r="A4" s="9"/>
      <c r="B4" s="10"/>
      <c r="C4" s="10"/>
      <c r="D4" s="10"/>
      <c r="E4" s="10"/>
      <c r="F4" s="10"/>
      <c r="G4" s="10"/>
      <c r="H4" s="10"/>
      <c r="I4" s="10"/>
      <c r="J4" s="10"/>
      <c r="K4" s="10"/>
      <c r="L4" s="10"/>
      <c r="M4" s="10"/>
      <c r="N4" s="10"/>
      <c r="O4" s="10"/>
      <c r="P4" s="11"/>
      <c r="Q4" s="11"/>
      <c r="R4" s="11"/>
      <c r="S4" s="11"/>
      <c r="T4" s="11"/>
      <c r="U4" s="11"/>
      <c r="V4" s="11"/>
      <c r="W4" s="11"/>
      <c r="X4" s="11"/>
      <c r="Y4" s="11"/>
      <c r="Z4" s="11"/>
      <c r="AA4" s="11"/>
      <c r="AB4" s="11"/>
      <c r="AC4" s="11"/>
      <c r="AD4" s="11"/>
      <c r="AE4" s="11"/>
      <c r="AF4" s="12"/>
    </row>
    <row r="5" spans="1:40" ht="18.75" customHeight="1">
      <c r="A5" s="510" t="s">
        <v>28</v>
      </c>
      <c r="B5" s="511"/>
      <c r="C5" s="511"/>
      <c r="D5" s="507" t="str">
        <f>IF(Cover!C10="","",Cover!C10)</f>
        <v/>
      </c>
      <c r="E5" s="507"/>
      <c r="F5" s="507"/>
      <c r="G5" s="507"/>
      <c r="H5" s="507"/>
      <c r="I5" s="507"/>
      <c r="J5" s="507"/>
      <c r="K5" s="507"/>
      <c r="L5" s="507"/>
      <c r="M5" s="507"/>
      <c r="N5" s="507"/>
      <c r="O5" s="507"/>
      <c r="P5" s="507"/>
      <c r="Q5" s="507"/>
      <c r="R5" s="507"/>
      <c r="S5" s="507"/>
      <c r="T5" s="89"/>
      <c r="U5" s="506" t="s">
        <v>87</v>
      </c>
      <c r="V5" s="506"/>
      <c r="W5" s="506"/>
      <c r="X5" s="507" t="str">
        <f>IF(Cover!C13="","",Cover!C13)</f>
        <v/>
      </c>
      <c r="Y5" s="507"/>
      <c r="Z5" s="507"/>
      <c r="AA5" s="507"/>
      <c r="AB5" s="507"/>
      <c r="AC5" s="507"/>
      <c r="AD5" s="507"/>
      <c r="AE5" s="7"/>
      <c r="AF5" s="8"/>
      <c r="AG5" s="11"/>
      <c r="AH5" s="11"/>
      <c r="AI5" s="11"/>
      <c r="AJ5" s="11"/>
      <c r="AK5" s="11"/>
      <c r="AL5" s="11"/>
      <c r="AM5" s="11"/>
      <c r="AN5" s="12"/>
    </row>
    <row r="6" spans="1:40" ht="18.75" customHeight="1">
      <c r="A6" s="508" t="s">
        <v>66</v>
      </c>
      <c r="B6" s="509"/>
      <c r="C6" s="509"/>
      <c r="D6" s="514" t="str">
        <f>IF(Cover!C4="","",Cover!C4)</f>
        <v xml:space="preserve"> </v>
      </c>
      <c r="E6" s="514"/>
      <c r="F6" s="514"/>
      <c r="G6" s="514"/>
      <c r="H6" s="514"/>
      <c r="I6" s="514"/>
      <c r="J6" s="514"/>
      <c r="K6" s="514"/>
      <c r="L6" s="514"/>
      <c r="M6" s="514"/>
      <c r="N6" s="514"/>
      <c r="O6" s="514"/>
      <c r="P6" s="514"/>
      <c r="Q6" s="514"/>
      <c r="R6" s="514"/>
      <c r="S6" s="514"/>
      <c r="T6" s="514"/>
      <c r="U6" s="509" t="s">
        <v>29</v>
      </c>
      <c r="V6" s="509"/>
      <c r="W6" s="512" t="str">
        <f>IF(Cover!C5="","",Cover!C5)</f>
        <v/>
      </c>
      <c r="X6" s="512"/>
      <c r="Y6" s="512"/>
      <c r="Z6" s="512"/>
      <c r="AA6" s="512"/>
      <c r="AB6" s="512"/>
      <c r="AC6" s="512"/>
      <c r="AD6" s="512"/>
      <c r="AE6" s="512"/>
      <c r="AF6" s="513"/>
      <c r="AG6" s="11"/>
      <c r="AH6" s="11"/>
      <c r="AI6" s="11"/>
      <c r="AJ6" s="11"/>
      <c r="AK6" s="11"/>
      <c r="AL6" s="11"/>
      <c r="AM6" s="11"/>
      <c r="AN6" s="12"/>
    </row>
    <row r="7" spans="1:40">
      <c r="A7" s="9"/>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2"/>
    </row>
    <row r="8" spans="1:40" s="4" customFormat="1" ht="15">
      <c r="A8" s="16"/>
      <c r="B8" s="527"/>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17"/>
    </row>
    <row r="9" spans="1:40" s="4" customFormat="1" ht="15">
      <c r="A9" s="16"/>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7"/>
    </row>
    <row r="10" spans="1:40" s="4" customFormat="1" ht="21" customHeight="1">
      <c r="A10" s="16"/>
      <c r="B10" s="517" t="s">
        <v>67</v>
      </c>
      <c r="C10" s="518"/>
      <c r="D10" s="518"/>
      <c r="E10" s="518"/>
      <c r="F10" s="518"/>
      <c r="G10" s="518"/>
      <c r="H10" s="518"/>
      <c r="I10" s="518"/>
      <c r="J10" s="518" t="s">
        <v>93</v>
      </c>
      <c r="K10" s="518"/>
      <c r="L10" s="518"/>
      <c r="M10" s="518"/>
      <c r="N10" s="518"/>
      <c r="O10" s="518"/>
      <c r="P10" s="518"/>
      <c r="Q10" s="518"/>
      <c r="R10" s="518"/>
      <c r="S10" s="518"/>
      <c r="T10" s="518"/>
      <c r="U10" s="518"/>
      <c r="V10" s="518"/>
      <c r="W10" s="518" t="s">
        <v>65</v>
      </c>
      <c r="X10" s="518"/>
      <c r="Y10" s="518"/>
      <c r="Z10" s="518"/>
      <c r="AA10" s="518"/>
      <c r="AB10" s="518"/>
      <c r="AC10" s="518"/>
      <c r="AD10" s="518"/>
      <c r="AE10" s="519"/>
      <c r="AF10" s="17"/>
    </row>
    <row r="11" spans="1:40" s="4" customFormat="1" ht="21" customHeight="1">
      <c r="A11" s="16"/>
      <c r="B11" s="520"/>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2"/>
      <c r="AF11" s="17"/>
    </row>
    <row r="12" spans="1:40" s="4" customFormat="1" ht="21" customHeight="1">
      <c r="A12" s="16"/>
      <c r="B12" s="515" t="s">
        <v>45</v>
      </c>
      <c r="C12" s="516"/>
      <c r="D12" s="516"/>
      <c r="E12" s="516"/>
      <c r="F12" s="516"/>
      <c r="G12" s="516"/>
      <c r="H12" s="516"/>
      <c r="I12" s="516"/>
      <c r="J12" s="516" t="s">
        <v>90</v>
      </c>
      <c r="K12" s="516"/>
      <c r="L12" s="516"/>
      <c r="M12" s="516"/>
      <c r="N12" s="516"/>
      <c r="O12" s="516"/>
      <c r="P12" s="516"/>
      <c r="Q12" s="516"/>
      <c r="R12" s="516"/>
      <c r="S12" s="516"/>
      <c r="T12" s="516"/>
      <c r="U12" s="516"/>
      <c r="V12" s="516"/>
      <c r="W12" s="528" t="s">
        <v>46</v>
      </c>
      <c r="X12" s="528"/>
      <c r="Y12" s="528"/>
      <c r="Z12" s="528"/>
      <c r="AA12" s="528"/>
      <c r="AB12" s="528"/>
      <c r="AC12" s="528"/>
      <c r="AD12" s="528"/>
      <c r="AE12" s="529"/>
      <c r="AF12" s="17"/>
    </row>
    <row r="13" spans="1:40" s="4" customFormat="1" ht="21" customHeight="1">
      <c r="A13" s="16"/>
      <c r="B13" s="530" t="s">
        <v>47</v>
      </c>
      <c r="C13" s="531"/>
      <c r="D13" s="531"/>
      <c r="E13" s="531"/>
      <c r="F13" s="531"/>
      <c r="G13" s="531"/>
      <c r="H13" s="531"/>
      <c r="I13" s="531"/>
      <c r="J13" s="516" t="s">
        <v>91</v>
      </c>
      <c r="K13" s="516"/>
      <c r="L13" s="516"/>
      <c r="M13" s="516"/>
      <c r="N13" s="516"/>
      <c r="O13" s="516"/>
      <c r="P13" s="516"/>
      <c r="Q13" s="516"/>
      <c r="R13" s="516"/>
      <c r="S13" s="516"/>
      <c r="T13" s="516"/>
      <c r="U13" s="516"/>
      <c r="V13" s="516"/>
      <c r="W13" s="528" t="s">
        <v>48</v>
      </c>
      <c r="X13" s="528"/>
      <c r="Y13" s="528"/>
      <c r="Z13" s="528"/>
      <c r="AA13" s="528"/>
      <c r="AB13" s="528"/>
      <c r="AC13" s="528"/>
      <c r="AD13" s="528"/>
      <c r="AE13" s="529"/>
      <c r="AF13" s="17"/>
    </row>
    <row r="14" spans="1:40" s="4" customFormat="1" ht="21" customHeight="1">
      <c r="A14" s="16"/>
      <c r="B14" s="515" t="s">
        <v>49</v>
      </c>
      <c r="C14" s="516"/>
      <c r="D14" s="516"/>
      <c r="E14" s="516"/>
      <c r="F14" s="516"/>
      <c r="G14" s="516"/>
      <c r="H14" s="516"/>
      <c r="I14" s="516"/>
      <c r="J14" s="516" t="s">
        <v>92</v>
      </c>
      <c r="K14" s="516"/>
      <c r="L14" s="516"/>
      <c r="M14" s="516"/>
      <c r="N14" s="516"/>
      <c r="O14" s="516"/>
      <c r="P14" s="516"/>
      <c r="Q14" s="516"/>
      <c r="R14" s="516"/>
      <c r="S14" s="516"/>
      <c r="T14" s="516"/>
      <c r="U14" s="516"/>
      <c r="V14" s="516"/>
      <c r="W14" s="528" t="s">
        <v>50</v>
      </c>
      <c r="X14" s="528"/>
      <c r="Y14" s="528"/>
      <c r="Z14" s="528"/>
      <c r="AA14" s="528"/>
      <c r="AB14" s="528"/>
      <c r="AC14" s="528"/>
      <c r="AD14" s="528"/>
      <c r="AE14" s="529"/>
      <c r="AF14" s="17"/>
    </row>
    <row r="15" spans="1:40" s="4" customFormat="1" ht="21" customHeight="1">
      <c r="A15" s="16"/>
      <c r="AF15" s="17"/>
    </row>
    <row r="16" spans="1:40" s="42" customFormat="1" ht="72" customHeight="1" thickBot="1">
      <c r="A16" s="41"/>
      <c r="B16" s="545" t="s">
        <v>85</v>
      </c>
      <c r="C16" s="546"/>
      <c r="D16" s="66"/>
      <c r="E16" s="535" t="s">
        <v>86</v>
      </c>
      <c r="F16" s="536"/>
      <c r="G16" s="536"/>
      <c r="H16" s="536"/>
      <c r="I16" s="536"/>
      <c r="J16" s="536"/>
      <c r="K16" s="536"/>
      <c r="L16" s="536"/>
      <c r="M16" s="536"/>
      <c r="N16" s="536"/>
      <c r="O16" s="537"/>
      <c r="P16" s="535" t="s">
        <v>26</v>
      </c>
      <c r="Q16" s="536"/>
      <c r="R16" s="536"/>
      <c r="S16" s="536"/>
      <c r="T16" s="536"/>
      <c r="U16" s="536"/>
      <c r="V16" s="536"/>
      <c r="W16" s="536"/>
      <c r="X16" s="536"/>
      <c r="Y16" s="536"/>
      <c r="Z16" s="536"/>
      <c r="AA16" s="536"/>
      <c r="AB16" s="536"/>
      <c r="AC16" s="536"/>
      <c r="AD16" s="536"/>
      <c r="AE16" s="537"/>
      <c r="AF16" s="64"/>
    </row>
    <row r="17" spans="1:32" s="42" customFormat="1" ht="54" customHeight="1">
      <c r="A17" s="41"/>
      <c r="B17" s="547">
        <v>10</v>
      </c>
      <c r="C17" s="548"/>
      <c r="D17" s="67"/>
      <c r="E17" s="538" t="s">
        <v>109</v>
      </c>
      <c r="F17" s="539"/>
      <c r="G17" s="539"/>
      <c r="H17" s="539"/>
      <c r="I17" s="539"/>
      <c r="J17" s="539"/>
      <c r="K17" s="539"/>
      <c r="L17" s="539"/>
      <c r="M17" s="539"/>
      <c r="N17" s="539"/>
      <c r="O17" s="540"/>
      <c r="P17" s="538" t="s">
        <v>246</v>
      </c>
      <c r="Q17" s="539"/>
      <c r="R17" s="539"/>
      <c r="S17" s="539"/>
      <c r="T17" s="539"/>
      <c r="U17" s="539"/>
      <c r="V17" s="539"/>
      <c r="W17" s="539"/>
      <c r="X17" s="539"/>
      <c r="Y17" s="539"/>
      <c r="Z17" s="539"/>
      <c r="AA17" s="539"/>
      <c r="AB17" s="539"/>
      <c r="AC17" s="539"/>
      <c r="AD17" s="539"/>
      <c r="AE17" s="540"/>
      <c r="AF17" s="64"/>
    </row>
    <row r="18" spans="1:32" s="42" customFormat="1" ht="97.5" customHeight="1">
      <c r="A18" s="41"/>
      <c r="B18" s="515">
        <v>8</v>
      </c>
      <c r="C18" s="541"/>
      <c r="D18" s="65"/>
      <c r="E18" s="542" t="s">
        <v>108</v>
      </c>
      <c r="F18" s="543"/>
      <c r="G18" s="543"/>
      <c r="H18" s="543"/>
      <c r="I18" s="543"/>
      <c r="J18" s="543"/>
      <c r="K18" s="543"/>
      <c r="L18" s="543"/>
      <c r="M18" s="543"/>
      <c r="N18" s="543"/>
      <c r="O18" s="544"/>
      <c r="P18" s="532" t="s">
        <v>247</v>
      </c>
      <c r="Q18" s="533"/>
      <c r="R18" s="533"/>
      <c r="S18" s="533"/>
      <c r="T18" s="533"/>
      <c r="U18" s="533"/>
      <c r="V18" s="533"/>
      <c r="W18" s="533"/>
      <c r="X18" s="533"/>
      <c r="Y18" s="533"/>
      <c r="Z18" s="533"/>
      <c r="AA18" s="533"/>
      <c r="AB18" s="533"/>
      <c r="AC18" s="533"/>
      <c r="AD18" s="533"/>
      <c r="AE18" s="534"/>
      <c r="AF18" s="64"/>
    </row>
    <row r="19" spans="1:32" s="42" customFormat="1" ht="86.25" customHeight="1">
      <c r="A19" s="41"/>
      <c r="B19" s="515">
        <v>6</v>
      </c>
      <c r="C19" s="541"/>
      <c r="D19" s="65"/>
      <c r="E19" s="532" t="s">
        <v>106</v>
      </c>
      <c r="F19" s="533"/>
      <c r="G19" s="533"/>
      <c r="H19" s="533"/>
      <c r="I19" s="533"/>
      <c r="J19" s="533"/>
      <c r="K19" s="533"/>
      <c r="L19" s="533"/>
      <c r="M19" s="533"/>
      <c r="N19" s="533"/>
      <c r="O19" s="534"/>
      <c r="P19" s="517" t="s">
        <v>314</v>
      </c>
      <c r="Q19" s="518"/>
      <c r="R19" s="518"/>
      <c r="S19" s="518"/>
      <c r="T19" s="518"/>
      <c r="U19" s="518"/>
      <c r="V19" s="518"/>
      <c r="W19" s="518"/>
      <c r="X19" s="518"/>
      <c r="Y19" s="518"/>
      <c r="Z19" s="518"/>
      <c r="AA19" s="518"/>
      <c r="AB19" s="518"/>
      <c r="AC19" s="518"/>
      <c r="AD19" s="518"/>
      <c r="AE19" s="519"/>
      <c r="AF19" s="64"/>
    </row>
    <row r="20" spans="1:32" s="42" customFormat="1" ht="63.75" customHeight="1">
      <c r="A20" s="41"/>
      <c r="B20" s="515">
        <v>4</v>
      </c>
      <c r="C20" s="541"/>
      <c r="D20" s="65"/>
      <c r="E20" s="542" t="s">
        <v>110</v>
      </c>
      <c r="F20" s="543"/>
      <c r="G20" s="543"/>
      <c r="H20" s="543"/>
      <c r="I20" s="543"/>
      <c r="J20" s="543"/>
      <c r="K20" s="543"/>
      <c r="L20" s="543"/>
      <c r="M20" s="543"/>
      <c r="N20" s="543"/>
      <c r="O20" s="544"/>
      <c r="P20" s="520"/>
      <c r="Q20" s="521"/>
      <c r="R20" s="521"/>
      <c r="S20" s="521"/>
      <c r="T20" s="521"/>
      <c r="U20" s="521"/>
      <c r="V20" s="521"/>
      <c r="W20" s="521"/>
      <c r="X20" s="521"/>
      <c r="Y20" s="521"/>
      <c r="Z20" s="521"/>
      <c r="AA20" s="521"/>
      <c r="AB20" s="521"/>
      <c r="AC20" s="521"/>
      <c r="AD20" s="521"/>
      <c r="AE20" s="522"/>
      <c r="AF20" s="64"/>
    </row>
    <row r="21" spans="1:32" s="42" customFormat="1" ht="126" customHeight="1">
      <c r="A21" s="41"/>
      <c r="B21" s="515">
        <v>0</v>
      </c>
      <c r="C21" s="541"/>
      <c r="D21" s="65"/>
      <c r="E21" s="532" t="s">
        <v>107</v>
      </c>
      <c r="F21" s="533"/>
      <c r="G21" s="533"/>
      <c r="H21" s="533"/>
      <c r="I21" s="533"/>
      <c r="J21" s="533"/>
      <c r="K21" s="533"/>
      <c r="L21" s="533"/>
      <c r="M21" s="533"/>
      <c r="N21" s="533"/>
      <c r="O21" s="534"/>
      <c r="P21" s="532" t="s">
        <v>315</v>
      </c>
      <c r="Q21" s="533"/>
      <c r="R21" s="533"/>
      <c r="S21" s="533"/>
      <c r="T21" s="533"/>
      <c r="U21" s="533"/>
      <c r="V21" s="533"/>
      <c r="W21" s="533"/>
      <c r="X21" s="533"/>
      <c r="Y21" s="533"/>
      <c r="Z21" s="533"/>
      <c r="AA21" s="533"/>
      <c r="AB21" s="533"/>
      <c r="AC21" s="533"/>
      <c r="AD21" s="533"/>
      <c r="AE21" s="534"/>
      <c r="AF21" s="64"/>
    </row>
    <row r="22" spans="1:32" ht="21.75" customHeight="1">
      <c r="A22" s="13"/>
      <c r="B22" s="90" t="s">
        <v>316</v>
      </c>
      <c r="C22" s="14"/>
      <c r="D22" s="14"/>
      <c r="E22" s="75"/>
      <c r="F22" s="75"/>
      <c r="G22" s="75"/>
      <c r="H22" s="75"/>
      <c r="I22" s="75"/>
      <c r="J22" s="75"/>
      <c r="K22" s="75"/>
      <c r="L22" s="14"/>
      <c r="M22" s="14"/>
      <c r="N22" s="14"/>
      <c r="O22" s="14"/>
      <c r="P22" s="14"/>
      <c r="Q22" s="14"/>
      <c r="R22" s="14"/>
      <c r="S22" s="14"/>
      <c r="T22" s="14"/>
      <c r="U22" s="14"/>
      <c r="V22" s="14"/>
      <c r="W22" s="14"/>
      <c r="X22" s="14"/>
      <c r="Y22" s="14"/>
      <c r="Z22" s="14"/>
      <c r="AA22" s="14"/>
      <c r="AB22" s="14"/>
      <c r="AC22" s="14"/>
      <c r="AD22" s="14"/>
      <c r="AE22" s="14"/>
      <c r="AF22" s="15"/>
    </row>
    <row r="24" spans="1:32">
      <c r="E24" s="76"/>
      <c r="F24" s="76"/>
      <c r="G24" s="76"/>
      <c r="H24" s="76"/>
      <c r="I24" s="76"/>
      <c r="J24" s="76"/>
      <c r="K24" s="76"/>
    </row>
    <row r="26" spans="1:32">
      <c r="E26" s="76"/>
      <c r="F26" s="76"/>
      <c r="G26" s="76"/>
      <c r="H26" s="76"/>
      <c r="I26" s="76"/>
      <c r="J26" s="76"/>
      <c r="K26" s="76"/>
    </row>
    <row r="28" spans="1:32">
      <c r="E28" s="78"/>
      <c r="F28" s="78"/>
      <c r="G28" s="78"/>
      <c r="H28" s="78"/>
      <c r="I28" s="78"/>
      <c r="J28" s="78"/>
      <c r="K28" s="78"/>
    </row>
  </sheetData>
  <sheetProtection password="C5CA" sheet="1" objects="1" scenarios="1" formatCells="0" selectLockedCells="1"/>
  <mergeCells count="40">
    <mergeCell ref="P21:AE21"/>
    <mergeCell ref="P16:AE16"/>
    <mergeCell ref="P17:AE17"/>
    <mergeCell ref="P18:AE18"/>
    <mergeCell ref="B21:C21"/>
    <mergeCell ref="E16:O16"/>
    <mergeCell ref="E20:O20"/>
    <mergeCell ref="E21:O21"/>
    <mergeCell ref="E19:O19"/>
    <mergeCell ref="B16:C16"/>
    <mergeCell ref="B17:C17"/>
    <mergeCell ref="B18:C18"/>
    <mergeCell ref="E17:O17"/>
    <mergeCell ref="E18:O18"/>
    <mergeCell ref="B19:C19"/>
    <mergeCell ref="B20:C20"/>
    <mergeCell ref="B12:I12"/>
    <mergeCell ref="J13:V13"/>
    <mergeCell ref="P19:AE20"/>
    <mergeCell ref="B2:AE2"/>
    <mergeCell ref="B3:AE3"/>
    <mergeCell ref="B8:AE8"/>
    <mergeCell ref="W10:AE11"/>
    <mergeCell ref="W14:AE14"/>
    <mergeCell ref="W12:AE12"/>
    <mergeCell ref="W13:AE13"/>
    <mergeCell ref="J10:V11"/>
    <mergeCell ref="B10:I11"/>
    <mergeCell ref="B13:I13"/>
    <mergeCell ref="B14:I14"/>
    <mergeCell ref="J12:V12"/>
    <mergeCell ref="J14:V14"/>
    <mergeCell ref="U5:W5"/>
    <mergeCell ref="X5:AD5"/>
    <mergeCell ref="A6:C6"/>
    <mergeCell ref="A5:C5"/>
    <mergeCell ref="U6:V6"/>
    <mergeCell ref="W6:AF6"/>
    <mergeCell ref="D6:T6"/>
    <mergeCell ref="D5:S5"/>
  </mergeCells>
  <pageMargins left="0.25" right="0.25" top="0.75" bottom="0.75" header="0.3" footer="0.3"/>
  <pageSetup scale="86" orientation="portrait" r:id="rId1"/>
  <headerFooter>
    <oddFooter xml:space="preserve">&amp;LISQ-006-FO
&amp;CRev: A
&amp;"Arial,Italic"Copies must be verified for current revision. &amp;RDate: 11/01/2012
</oddFooter>
  </headerFooter>
  <drawing r:id="rId2"/>
</worksheet>
</file>

<file path=xl/worksheets/sheet6.xml><?xml version="1.0" encoding="utf-8"?>
<worksheet xmlns="http://schemas.openxmlformats.org/spreadsheetml/2006/main" xmlns:r="http://schemas.openxmlformats.org/officeDocument/2006/relationships">
  <sheetPr codeName="Plan12"/>
  <dimension ref="A1:AN20"/>
  <sheetViews>
    <sheetView zoomScaleNormal="100" workbookViewId="0">
      <selection activeCell="S26" sqref="S26"/>
    </sheetView>
  </sheetViews>
  <sheetFormatPr defaultRowHeight="12.75"/>
  <cols>
    <col min="1" max="1" width="1.42578125" style="5" customWidth="1"/>
    <col min="2" max="5" width="3.140625" style="5" customWidth="1"/>
    <col min="6" max="6" width="4.42578125" style="5" customWidth="1"/>
    <col min="7" max="12" width="3.140625" style="5" customWidth="1"/>
    <col min="13" max="13" width="6.7109375" style="5" customWidth="1"/>
    <col min="14" max="15" width="3.5703125" style="5" customWidth="1"/>
    <col min="16" max="17" width="4.28515625" style="5" customWidth="1"/>
    <col min="18" max="18" width="3.7109375" style="5" customWidth="1"/>
    <col min="19" max="38" width="1.7109375" style="5" customWidth="1"/>
    <col min="39" max="39" width="2.140625" style="5" customWidth="1"/>
    <col min="40" max="40" width="3.7109375" style="5" customWidth="1"/>
    <col min="41" max="16384" width="9.140625" style="5"/>
  </cols>
  <sheetData>
    <row r="1" spans="1:40" ht="8.25" customHeight="1">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8"/>
    </row>
    <row r="2" spans="1:40" ht="26.25" customHeight="1">
      <c r="A2" s="552" t="s">
        <v>163</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4"/>
    </row>
    <row r="3" spans="1:40" ht="18">
      <c r="A3" s="251"/>
      <c r="B3" s="555"/>
      <c r="C3" s="555"/>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20"/>
    </row>
    <row r="4" spans="1:40" ht="15" customHeight="1">
      <c r="A4" s="13"/>
      <c r="B4" s="21"/>
      <c r="C4" s="21"/>
      <c r="D4" s="21"/>
      <c r="E4" s="21"/>
      <c r="F4" s="21"/>
      <c r="G4" s="21"/>
      <c r="H4" s="21"/>
      <c r="I4" s="21"/>
      <c r="J4" s="21"/>
      <c r="K4" s="21"/>
      <c r="L4" s="21"/>
      <c r="M4" s="21"/>
      <c r="N4" s="21"/>
      <c r="O4" s="21"/>
      <c r="P4" s="21"/>
      <c r="Q4" s="21"/>
      <c r="R4" s="21"/>
      <c r="S4" s="21"/>
      <c r="T4" s="21"/>
      <c r="U4" s="14"/>
      <c r="V4" s="21"/>
      <c r="W4" s="14"/>
      <c r="X4" s="14"/>
      <c r="Y4" s="21"/>
      <c r="Z4" s="14"/>
      <c r="AA4" s="21"/>
      <c r="AB4" s="14"/>
      <c r="AC4" s="14"/>
      <c r="AD4" s="14"/>
      <c r="AE4" s="21"/>
      <c r="AF4" s="14"/>
      <c r="AG4" s="21"/>
      <c r="AH4" s="14"/>
      <c r="AI4" s="14"/>
      <c r="AJ4" s="14"/>
      <c r="AK4" s="14"/>
      <c r="AL4" s="14"/>
      <c r="AM4" s="14"/>
      <c r="AN4" s="15"/>
    </row>
    <row r="5" spans="1:40" ht="4.5" customHeight="1">
      <c r="A5" s="9"/>
      <c r="B5" s="11"/>
      <c r="C5" s="11"/>
      <c r="D5" s="11"/>
      <c r="E5" s="11"/>
      <c r="F5" s="11"/>
      <c r="G5" s="11"/>
      <c r="H5" s="11"/>
      <c r="I5" s="11"/>
      <c r="J5" s="11"/>
      <c r="K5" s="11"/>
      <c r="L5" s="11"/>
      <c r="M5" s="11"/>
      <c r="N5" s="11"/>
      <c r="O5" s="11"/>
      <c r="P5" s="11"/>
      <c r="Q5" s="11"/>
      <c r="R5" s="11"/>
      <c r="S5" s="11"/>
      <c r="T5" s="11"/>
      <c r="U5" s="11"/>
      <c r="V5" s="11"/>
      <c r="W5" s="11"/>
      <c r="X5" s="7"/>
      <c r="Y5" s="7"/>
      <c r="Z5" s="7"/>
      <c r="AA5" s="7"/>
      <c r="AB5" s="7"/>
      <c r="AC5" s="7"/>
      <c r="AD5" s="7"/>
      <c r="AE5" s="7"/>
      <c r="AF5" s="7"/>
      <c r="AG5" s="7"/>
      <c r="AH5" s="7"/>
      <c r="AI5" s="7"/>
      <c r="AJ5" s="7"/>
      <c r="AK5" s="7"/>
      <c r="AL5" s="7"/>
      <c r="AM5" s="7"/>
      <c r="AN5" s="8"/>
    </row>
    <row r="6" spans="1:40" ht="14.25">
      <c r="A6" s="562" t="s">
        <v>28</v>
      </c>
      <c r="B6" s="563"/>
      <c r="C6" s="563"/>
      <c r="D6" s="563"/>
      <c r="E6" s="11"/>
      <c r="F6" s="557" t="str">
        <f>IF(Cover!C10="","",Cover!C10)</f>
        <v/>
      </c>
      <c r="G6" s="557"/>
      <c r="H6" s="557"/>
      <c r="I6" s="557"/>
      <c r="J6" s="557"/>
      <c r="K6" s="557"/>
      <c r="L6" s="557"/>
      <c r="M6" s="557"/>
      <c r="N6" s="557"/>
      <c r="O6" s="557"/>
      <c r="P6" s="557"/>
      <c r="Q6" s="557"/>
      <c r="R6" s="576" t="s">
        <v>87</v>
      </c>
      <c r="S6" s="576"/>
      <c r="T6" s="576"/>
      <c r="U6" s="576"/>
      <c r="V6" s="576"/>
      <c r="W6" s="576"/>
      <c r="X6" s="557" t="str">
        <f>IF(Cover!C13="","",Cover!C13)</f>
        <v/>
      </c>
      <c r="Y6" s="557"/>
      <c r="Z6" s="557"/>
      <c r="AA6" s="557"/>
      <c r="AB6" s="557"/>
      <c r="AC6" s="557"/>
      <c r="AD6" s="557"/>
      <c r="AE6" s="557"/>
      <c r="AF6" s="557"/>
      <c r="AG6" s="557"/>
      <c r="AH6" s="557"/>
      <c r="AI6" s="557"/>
      <c r="AJ6" s="557"/>
      <c r="AK6" s="557"/>
      <c r="AL6" s="557"/>
      <c r="AM6" s="557"/>
      <c r="AN6" s="558"/>
    </row>
    <row r="7" spans="1:40" ht="16.5" customHeight="1">
      <c r="A7" s="562" t="s">
        <v>66</v>
      </c>
      <c r="B7" s="563"/>
      <c r="C7" s="563"/>
      <c r="D7" s="563"/>
      <c r="E7" s="557" t="str">
        <f>IF(Cover!C4="","",Cover!C4)</f>
        <v xml:space="preserve"> </v>
      </c>
      <c r="F7" s="557"/>
      <c r="G7" s="557"/>
      <c r="H7" s="557"/>
      <c r="I7" s="557"/>
      <c r="J7" s="557"/>
      <c r="K7" s="557"/>
      <c r="L7" s="557"/>
      <c r="M7" s="557"/>
      <c r="N7" s="557"/>
      <c r="O7" s="557"/>
      <c r="P7" s="557"/>
      <c r="Q7" s="557"/>
      <c r="R7" s="557"/>
      <c r="S7" s="559" t="s">
        <v>29</v>
      </c>
      <c r="T7" s="559"/>
      <c r="U7" s="559"/>
      <c r="V7" s="559"/>
      <c r="W7" s="560" t="str">
        <f>IF(Cover!C5="","",Cover!C5)</f>
        <v/>
      </c>
      <c r="X7" s="560"/>
      <c r="Y7" s="560"/>
      <c r="Z7" s="560"/>
      <c r="AA7" s="560"/>
      <c r="AB7" s="560"/>
      <c r="AC7" s="560"/>
      <c r="AD7" s="560"/>
      <c r="AE7" s="560"/>
      <c r="AF7" s="560"/>
      <c r="AG7" s="560"/>
      <c r="AH7" s="560"/>
      <c r="AI7" s="560"/>
      <c r="AJ7" s="560"/>
      <c r="AK7" s="560"/>
      <c r="AL7" s="560"/>
      <c r="AM7" s="560"/>
      <c r="AN7" s="561"/>
    </row>
    <row r="8" spans="1:40" ht="2.25"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5"/>
    </row>
    <row r="9" spans="1:40" s="4" customFormat="1" ht="15">
      <c r="A9" s="16"/>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7"/>
    </row>
    <row r="10" spans="1:40" s="4" customFormat="1" ht="19.5" customHeight="1">
      <c r="A10" s="16"/>
      <c r="B10" s="68" t="s">
        <v>162</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9"/>
    </row>
    <row r="11" spans="1:40" s="4" customFormat="1" ht="18" customHeight="1">
      <c r="A11" s="16"/>
      <c r="B11" s="564" t="s">
        <v>51</v>
      </c>
      <c r="C11" s="565"/>
      <c r="D11" s="565"/>
      <c r="E11" s="565"/>
      <c r="F11" s="565"/>
      <c r="G11" s="565"/>
      <c r="H11" s="565"/>
      <c r="I11" s="565"/>
      <c r="J11" s="565"/>
      <c r="K11" s="565"/>
      <c r="L11" s="565"/>
      <c r="M11" s="566"/>
      <c r="N11" s="570" t="s">
        <v>100</v>
      </c>
      <c r="O11" s="571"/>
      <c r="P11" s="571"/>
      <c r="Q11" s="572"/>
      <c r="R11" s="577">
        <v>60</v>
      </c>
      <c r="S11" s="551"/>
      <c r="T11" s="56"/>
      <c r="U11" s="56"/>
      <c r="V11" s="551">
        <v>70</v>
      </c>
      <c r="W11" s="551"/>
      <c r="X11" s="551"/>
      <c r="Y11" s="56"/>
      <c r="Z11" s="56"/>
      <c r="AA11" s="551">
        <v>80</v>
      </c>
      <c r="AB11" s="551"/>
      <c r="AC11" s="551"/>
      <c r="AD11" s="57"/>
      <c r="AE11" s="56"/>
      <c r="AF11" s="551">
        <v>90</v>
      </c>
      <c r="AG11" s="551"/>
      <c r="AH11" s="551"/>
      <c r="AI11" s="52"/>
      <c r="AJ11" s="52"/>
      <c r="AK11" s="549">
        <v>100</v>
      </c>
      <c r="AL11" s="549"/>
      <c r="AM11" s="550"/>
      <c r="AN11" s="17"/>
    </row>
    <row r="12" spans="1:40" s="4" customFormat="1" ht="13.5" customHeight="1">
      <c r="A12" s="16"/>
      <c r="B12" s="567"/>
      <c r="C12" s="568"/>
      <c r="D12" s="568"/>
      <c r="E12" s="568"/>
      <c r="F12" s="568"/>
      <c r="G12" s="568"/>
      <c r="H12" s="568"/>
      <c r="I12" s="568"/>
      <c r="J12" s="568"/>
      <c r="K12" s="568"/>
      <c r="L12" s="568"/>
      <c r="M12" s="569"/>
      <c r="N12" s="573"/>
      <c r="O12" s="574"/>
      <c r="P12" s="574"/>
      <c r="Q12" s="575"/>
      <c r="R12" s="22"/>
      <c r="S12" s="23"/>
      <c r="T12" s="22"/>
      <c r="U12" s="22"/>
      <c r="V12" s="22"/>
      <c r="W12" s="22"/>
      <c r="X12" s="23"/>
      <c r="Y12" s="22"/>
      <c r="Z12" s="22"/>
      <c r="AA12" s="22"/>
      <c r="AB12" s="22"/>
      <c r="AC12" s="23"/>
      <c r="AD12" s="22"/>
      <c r="AE12" s="22"/>
      <c r="AF12" s="22"/>
      <c r="AG12" s="22"/>
      <c r="AH12" s="23"/>
      <c r="AI12" s="22"/>
      <c r="AJ12" s="22"/>
      <c r="AK12" s="22"/>
      <c r="AL12" s="55"/>
      <c r="AM12" s="24"/>
      <c r="AN12" s="17"/>
    </row>
    <row r="13" spans="1:40" s="4" customFormat="1" ht="35.25" customHeight="1">
      <c r="A13" s="16"/>
      <c r="B13" s="583" t="str">
        <f>'DCP Question Summary'!A3</f>
        <v>1. Process Documentation - Overview</v>
      </c>
      <c r="C13" s="584"/>
      <c r="D13" s="584"/>
      <c r="E13" s="584"/>
      <c r="F13" s="584"/>
      <c r="G13" s="584"/>
      <c r="H13" s="584"/>
      <c r="I13" s="584"/>
      <c r="J13" s="584"/>
      <c r="K13" s="584"/>
      <c r="L13" s="584"/>
      <c r="M13" s="585"/>
      <c r="N13" s="515" t="str">
        <f>'C Rep.'!AM12</f>
        <v>E1</v>
      </c>
      <c r="O13" s="541"/>
      <c r="P13" s="581" t="str">
        <f>'C Rep.'!AO12</f>
        <v/>
      </c>
      <c r="Q13" s="582"/>
      <c r="R13" s="314" t="str">
        <f t="shared" ref="R13:R16" si="0">IF($P13="","",IF($P13&lt;=0.595,0,1))</f>
        <v/>
      </c>
      <c r="S13" s="53" t="str">
        <f t="shared" ref="S13:S16" si="1">IF($P13="","",IF($P13&lt;0.615,0,1))</f>
        <v/>
      </c>
      <c r="T13" s="53" t="str">
        <f t="shared" ref="T13:T16" si="2">IF($P13="","",IF($P13&lt;0.635,0,1))</f>
        <v/>
      </c>
      <c r="U13" s="53" t="str">
        <f t="shared" ref="U13:U16" si="3">IF($P13="","",IF($P13&lt;0.655,0,1))</f>
        <v/>
      </c>
      <c r="V13" s="53" t="str">
        <f t="shared" ref="V13:V16" si="4">IF($P13="","",IF($P13&lt;0.675,0,1))</f>
        <v/>
      </c>
      <c r="W13" s="53" t="str">
        <f t="shared" ref="W13:W16" si="5">IF($P13="","",IF($P13&lt;0.695,0,1))</f>
        <v/>
      </c>
      <c r="X13" s="53" t="str">
        <f t="shared" ref="X13:X16" si="6">IF($P13="","",IF($P13&lt;0.715,0,1))</f>
        <v/>
      </c>
      <c r="Y13" s="53" t="str">
        <f t="shared" ref="Y13:Y16" si="7">IF($P13="","",IF($P13&lt;0.735,0,1))</f>
        <v/>
      </c>
      <c r="Z13" s="53" t="str">
        <f t="shared" ref="Z13:Z16" si="8">IF($P13="","",IF($P13&lt;0.755,0,1))</f>
        <v/>
      </c>
      <c r="AA13" s="53" t="str">
        <f t="shared" ref="AA13:AA16" si="9">IF($P13="","",IF($P13&lt;0.775,0,1))</f>
        <v/>
      </c>
      <c r="AB13" s="53" t="str">
        <f t="shared" ref="AB13:AB16" si="10">IF($P13="","",IF($P13&lt;0.795,0,1))</f>
        <v/>
      </c>
      <c r="AC13" s="53" t="str">
        <f t="shared" ref="AC13:AC16" si="11">IF($P13="","",IF($P13&lt;0.815,0,1))</f>
        <v/>
      </c>
      <c r="AD13" s="53" t="str">
        <f t="shared" ref="AD13:AD16" si="12">IF($P13="","",IF($P13&lt;0.835,0,1))</f>
        <v/>
      </c>
      <c r="AE13" s="53" t="str">
        <f t="shared" ref="AE13:AE16" si="13">IF($P13="","",IF($P13&lt;0.855,0,1))</f>
        <v/>
      </c>
      <c r="AF13" s="53" t="str">
        <f t="shared" ref="AF13:AF16" si="14">IF($P13="","",IF($P13&lt;0.875,0,1))</f>
        <v/>
      </c>
      <c r="AG13" s="53" t="str">
        <f t="shared" ref="AG13:AG16" si="15">IF($P13="","",IF($P13&lt;0.895,0,1))</f>
        <v/>
      </c>
      <c r="AH13" s="53" t="str">
        <f t="shared" ref="AH13:AH16" si="16">IF($P13="","",IF($P13&lt;0.915,0,1))</f>
        <v/>
      </c>
      <c r="AI13" s="53" t="str">
        <f t="shared" ref="AI13:AI16" si="17">IF($P13="","",IF($P13&lt;0.935,0,1))</f>
        <v/>
      </c>
      <c r="AJ13" s="53" t="str">
        <f t="shared" ref="AJ13:AJ16" si="18">IF($P13="","",IF($P13&lt;0.955,0,1))</f>
        <v/>
      </c>
      <c r="AK13" s="53" t="str">
        <f t="shared" ref="AK13:AK16" si="19">IF($P13="","",IF($P13&lt;0.975,0,1))</f>
        <v/>
      </c>
      <c r="AL13" s="53" t="str">
        <f t="shared" ref="AL13:AL16" si="20">IF($P13="","",IF($P13&lt;0.995,0,1))</f>
        <v/>
      </c>
      <c r="AM13" s="54"/>
      <c r="AN13" s="17"/>
    </row>
    <row r="14" spans="1:40" s="4" customFormat="1" ht="35.25" customHeight="1">
      <c r="A14" s="16"/>
      <c r="B14" s="578" t="str">
        <f>'DCP Question Summary'!A10</f>
        <v>2. Receiving Inspection</v>
      </c>
      <c r="C14" s="579"/>
      <c r="D14" s="579"/>
      <c r="E14" s="579"/>
      <c r="F14" s="579"/>
      <c r="G14" s="579"/>
      <c r="H14" s="579"/>
      <c r="I14" s="579"/>
      <c r="J14" s="579"/>
      <c r="K14" s="579"/>
      <c r="L14" s="579"/>
      <c r="M14" s="580"/>
      <c r="N14" s="515" t="str">
        <f>'C Rep.'!AM16</f>
        <v>E2</v>
      </c>
      <c r="O14" s="541"/>
      <c r="P14" s="581" t="str">
        <f>'C Rep.'!AO16</f>
        <v/>
      </c>
      <c r="Q14" s="582"/>
      <c r="R14" s="313" t="str">
        <f t="shared" si="0"/>
        <v/>
      </c>
      <c r="S14" s="53" t="str">
        <f t="shared" si="1"/>
        <v/>
      </c>
      <c r="T14" s="53" t="str">
        <f t="shared" si="2"/>
        <v/>
      </c>
      <c r="U14" s="53" t="str">
        <f t="shared" si="3"/>
        <v/>
      </c>
      <c r="V14" s="53" t="str">
        <f t="shared" si="4"/>
        <v/>
      </c>
      <c r="W14" s="53" t="str">
        <f t="shared" si="5"/>
        <v/>
      </c>
      <c r="X14" s="53" t="str">
        <f t="shared" si="6"/>
        <v/>
      </c>
      <c r="Y14" s="53" t="str">
        <f t="shared" si="7"/>
        <v/>
      </c>
      <c r="Z14" s="53" t="str">
        <f t="shared" si="8"/>
        <v/>
      </c>
      <c r="AA14" s="53" t="str">
        <f t="shared" si="9"/>
        <v/>
      </c>
      <c r="AB14" s="53" t="str">
        <f t="shared" si="10"/>
        <v/>
      </c>
      <c r="AC14" s="53" t="str">
        <f t="shared" si="11"/>
        <v/>
      </c>
      <c r="AD14" s="53" t="str">
        <f t="shared" si="12"/>
        <v/>
      </c>
      <c r="AE14" s="53" t="str">
        <f t="shared" si="13"/>
        <v/>
      </c>
      <c r="AF14" s="53" t="str">
        <f t="shared" si="14"/>
        <v/>
      </c>
      <c r="AG14" s="53" t="str">
        <f t="shared" si="15"/>
        <v/>
      </c>
      <c r="AH14" s="53" t="str">
        <f t="shared" si="16"/>
        <v/>
      </c>
      <c r="AI14" s="53" t="str">
        <f t="shared" si="17"/>
        <v/>
      </c>
      <c r="AJ14" s="53" t="str">
        <f t="shared" si="18"/>
        <v/>
      </c>
      <c r="AK14" s="53" t="str">
        <f t="shared" si="19"/>
        <v/>
      </c>
      <c r="AL14" s="53" t="str">
        <f t="shared" si="20"/>
        <v/>
      </c>
      <c r="AM14" s="54"/>
      <c r="AN14" s="17"/>
    </row>
    <row r="15" spans="1:40" s="4" customFormat="1" ht="35.25" customHeight="1">
      <c r="A15" s="16"/>
      <c r="B15" s="583" t="str">
        <f>'DCP Question Summary'!A14</f>
        <v>3. Workstation / Manufacturing Process</v>
      </c>
      <c r="C15" s="584"/>
      <c r="D15" s="584"/>
      <c r="E15" s="584"/>
      <c r="F15" s="584"/>
      <c r="G15" s="584"/>
      <c r="H15" s="584"/>
      <c r="I15" s="584"/>
      <c r="J15" s="584"/>
      <c r="K15" s="584"/>
      <c r="L15" s="584"/>
      <c r="M15" s="585"/>
      <c r="N15" s="515" t="str">
        <f>'C Rep.'!AM20</f>
        <v>E3</v>
      </c>
      <c r="O15" s="541"/>
      <c r="P15" s="581" t="str">
        <f>'C Rep.'!AO20</f>
        <v/>
      </c>
      <c r="Q15" s="582"/>
      <c r="R15" s="312" t="str">
        <f t="shared" si="0"/>
        <v/>
      </c>
      <c r="S15" s="311" t="str">
        <f t="shared" si="1"/>
        <v/>
      </c>
      <c r="T15" s="53" t="str">
        <f t="shared" si="2"/>
        <v/>
      </c>
      <c r="U15" s="53" t="str">
        <f t="shared" si="3"/>
        <v/>
      </c>
      <c r="V15" s="53" t="str">
        <f t="shared" si="4"/>
        <v/>
      </c>
      <c r="W15" s="53" t="str">
        <f t="shared" si="5"/>
        <v/>
      </c>
      <c r="X15" s="53" t="str">
        <f t="shared" si="6"/>
        <v/>
      </c>
      <c r="Y15" s="53" t="str">
        <f t="shared" si="7"/>
        <v/>
      </c>
      <c r="Z15" s="53" t="str">
        <f t="shared" si="8"/>
        <v/>
      </c>
      <c r="AA15" s="53" t="str">
        <f t="shared" si="9"/>
        <v/>
      </c>
      <c r="AB15" s="53" t="str">
        <f t="shared" si="10"/>
        <v/>
      </c>
      <c r="AC15" s="53" t="str">
        <f t="shared" si="11"/>
        <v/>
      </c>
      <c r="AD15" s="53" t="str">
        <f t="shared" si="12"/>
        <v/>
      </c>
      <c r="AE15" s="53" t="str">
        <f t="shared" si="13"/>
        <v/>
      </c>
      <c r="AF15" s="53" t="str">
        <f t="shared" si="14"/>
        <v/>
      </c>
      <c r="AG15" s="53" t="str">
        <f t="shared" si="15"/>
        <v/>
      </c>
      <c r="AH15" s="53" t="str">
        <f t="shared" si="16"/>
        <v/>
      </c>
      <c r="AI15" s="53" t="str">
        <f t="shared" si="17"/>
        <v/>
      </c>
      <c r="AJ15" s="53" t="str">
        <f t="shared" si="18"/>
        <v/>
      </c>
      <c r="AK15" s="53" t="str">
        <f t="shared" si="19"/>
        <v/>
      </c>
      <c r="AL15" s="53" t="str">
        <f t="shared" si="20"/>
        <v/>
      </c>
      <c r="AM15" s="54"/>
      <c r="AN15" s="17"/>
    </row>
    <row r="16" spans="1:40" s="4" customFormat="1" ht="35.25" customHeight="1">
      <c r="A16" s="16"/>
      <c r="B16" s="578" t="str">
        <f>'DCP Question Summary'!A29</f>
        <v>4. Final Inspection / Shipping</v>
      </c>
      <c r="C16" s="579"/>
      <c r="D16" s="579"/>
      <c r="E16" s="579"/>
      <c r="F16" s="579"/>
      <c r="G16" s="579"/>
      <c r="H16" s="579"/>
      <c r="I16" s="579"/>
      <c r="J16" s="579"/>
      <c r="K16" s="579"/>
      <c r="L16" s="579"/>
      <c r="M16" s="580"/>
      <c r="N16" s="515" t="str">
        <f>'C Rep.'!AM24</f>
        <v>E4</v>
      </c>
      <c r="O16" s="541"/>
      <c r="P16" s="581" t="str">
        <f>'C Rep.'!AO24</f>
        <v/>
      </c>
      <c r="Q16" s="582"/>
      <c r="R16" s="312" t="str">
        <f t="shared" si="0"/>
        <v/>
      </c>
      <c r="S16" s="53" t="str">
        <f t="shared" si="1"/>
        <v/>
      </c>
      <c r="T16" s="53" t="str">
        <f t="shared" si="2"/>
        <v/>
      </c>
      <c r="U16" s="53" t="str">
        <f t="shared" si="3"/>
        <v/>
      </c>
      <c r="V16" s="53" t="str">
        <f t="shared" si="4"/>
        <v/>
      </c>
      <c r="W16" s="53" t="str">
        <f t="shared" si="5"/>
        <v/>
      </c>
      <c r="X16" s="53" t="str">
        <f t="shared" si="6"/>
        <v/>
      </c>
      <c r="Y16" s="53" t="str">
        <f t="shared" si="7"/>
        <v/>
      </c>
      <c r="Z16" s="53" t="str">
        <f t="shared" si="8"/>
        <v/>
      </c>
      <c r="AA16" s="53" t="str">
        <f t="shared" si="9"/>
        <v/>
      </c>
      <c r="AB16" s="53" t="str">
        <f t="shared" si="10"/>
        <v/>
      </c>
      <c r="AC16" s="53" t="str">
        <f t="shared" si="11"/>
        <v/>
      </c>
      <c r="AD16" s="53" t="str">
        <f t="shared" si="12"/>
        <v/>
      </c>
      <c r="AE16" s="53" t="str">
        <f t="shared" si="13"/>
        <v/>
      </c>
      <c r="AF16" s="53" t="str">
        <f t="shared" si="14"/>
        <v/>
      </c>
      <c r="AG16" s="53" t="str">
        <f t="shared" si="15"/>
        <v/>
      </c>
      <c r="AH16" s="53" t="str">
        <f t="shared" si="16"/>
        <v/>
      </c>
      <c r="AI16" s="53" t="str">
        <f t="shared" si="17"/>
        <v/>
      </c>
      <c r="AJ16" s="53" t="str">
        <f t="shared" si="18"/>
        <v/>
      </c>
      <c r="AK16" s="53" t="str">
        <f t="shared" si="19"/>
        <v/>
      </c>
      <c r="AL16" s="53" t="str">
        <f t="shared" si="20"/>
        <v/>
      </c>
      <c r="AM16" s="54"/>
      <c r="AN16" s="17"/>
    </row>
    <row r="17" spans="1:40" s="4" customFormat="1" ht="156" customHeight="1">
      <c r="A17" s="16"/>
      <c r="B17" s="256"/>
      <c r="C17" s="256"/>
      <c r="D17" s="256"/>
      <c r="E17" s="256"/>
      <c r="F17" s="256"/>
      <c r="G17" s="256"/>
      <c r="H17" s="256"/>
      <c r="I17" s="256"/>
      <c r="J17" s="256"/>
      <c r="K17" s="256"/>
      <c r="L17" s="256"/>
      <c r="M17" s="256"/>
      <c r="N17" s="255"/>
      <c r="O17" s="255"/>
      <c r="P17" s="310"/>
      <c r="Q17" s="310"/>
      <c r="R17" s="19"/>
      <c r="S17" s="19"/>
      <c r="T17" s="19"/>
      <c r="U17" s="19"/>
      <c r="V17" s="19"/>
      <c r="W17" s="19"/>
      <c r="X17" s="19"/>
      <c r="Y17" s="19"/>
      <c r="Z17" s="19"/>
      <c r="AA17" s="19"/>
      <c r="AB17" s="19"/>
      <c r="AC17" s="19"/>
      <c r="AD17" s="19"/>
      <c r="AE17" s="19"/>
      <c r="AF17" s="19"/>
      <c r="AG17" s="19"/>
      <c r="AH17" s="19"/>
      <c r="AI17" s="19"/>
      <c r="AJ17" s="19"/>
      <c r="AK17" s="19"/>
      <c r="AL17" s="19"/>
      <c r="AM17" s="19"/>
      <c r="AN17" s="17"/>
    </row>
    <row r="18" spans="1:40" s="4" customFormat="1" ht="148.5" customHeight="1">
      <c r="A18" s="16"/>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17"/>
    </row>
    <row r="19" spans="1:40" s="4" customFormat="1" ht="68.25" customHeight="1">
      <c r="A19" s="16"/>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17"/>
    </row>
    <row r="20" spans="1:40">
      <c r="A20" s="13"/>
      <c r="B20" s="91" t="s">
        <v>328</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5"/>
    </row>
  </sheetData>
  <sheetProtection password="C5CA" sheet="1" objects="1" scenarios="1" formatCells="0"/>
  <mergeCells count="29">
    <mergeCell ref="R11:S11"/>
    <mergeCell ref="B16:M16"/>
    <mergeCell ref="N16:O16"/>
    <mergeCell ref="P16:Q16"/>
    <mergeCell ref="B13:M13"/>
    <mergeCell ref="N13:O13"/>
    <mergeCell ref="P13:Q13"/>
    <mergeCell ref="B15:M15"/>
    <mergeCell ref="N15:O15"/>
    <mergeCell ref="P15:Q15"/>
    <mergeCell ref="B14:M14"/>
    <mergeCell ref="N14:O14"/>
    <mergeCell ref="P14:Q14"/>
    <mergeCell ref="AK11:AM11"/>
    <mergeCell ref="V11:X11"/>
    <mergeCell ref="AA11:AC11"/>
    <mergeCell ref="AF11:AH11"/>
    <mergeCell ref="A2:AN2"/>
    <mergeCell ref="B3:AM3"/>
    <mergeCell ref="X6:AN6"/>
    <mergeCell ref="E7:R7"/>
    <mergeCell ref="S7:V7"/>
    <mergeCell ref="W7:AN7"/>
    <mergeCell ref="A7:D7"/>
    <mergeCell ref="A6:D6"/>
    <mergeCell ref="B11:M12"/>
    <mergeCell ref="N11:Q12"/>
    <mergeCell ref="R6:W6"/>
    <mergeCell ref="F6:Q6"/>
  </mergeCells>
  <conditionalFormatting sqref="R13:AM17">
    <cfRule type="cellIs" dxfId="73" priority="5" stopIfTrue="1" operator="equal">
      <formula>0</formula>
    </cfRule>
    <cfRule type="cellIs" dxfId="72" priority="6" stopIfTrue="1" operator="equal">
      <formula>1</formula>
    </cfRule>
  </conditionalFormatting>
  <pageMargins left="0.25" right="0.25" top="0.75" bottom="0.75" header="0.3" footer="0.3"/>
  <pageSetup scale="96" orientation="portrait" r:id="rId1"/>
  <headerFooter>
    <oddFooter xml:space="preserve">&amp;LISQ-006-FO
&amp;CRev: A
&amp;"Arial,Italic"Copies must be verified for current revision.&amp;RDate: 11/01/2012
</oddFooter>
  </headerFooter>
  <drawing r:id="rId2"/>
</worksheet>
</file>

<file path=xl/worksheets/sheet7.xml><?xml version="1.0" encoding="utf-8"?>
<worksheet xmlns="http://schemas.openxmlformats.org/spreadsheetml/2006/main" xmlns:r="http://schemas.openxmlformats.org/officeDocument/2006/relationships">
  <sheetPr codeName="Plan14">
    <pageSetUpPr fitToPage="1"/>
  </sheetPr>
  <dimension ref="A1:AZ116"/>
  <sheetViews>
    <sheetView topLeftCell="A7" zoomScaleNormal="100" workbookViewId="0">
      <selection activeCell="S26" sqref="S26"/>
    </sheetView>
  </sheetViews>
  <sheetFormatPr defaultRowHeight="12.75"/>
  <cols>
    <col min="1" max="1" width="1.42578125" style="5" customWidth="1"/>
    <col min="2" max="2" width="2.85546875" style="5" customWidth="1"/>
    <col min="3" max="3" width="3.140625" style="5" customWidth="1"/>
    <col min="4" max="4" width="0.85546875" style="5" customWidth="1"/>
    <col min="5" max="5" width="3.140625" style="5" customWidth="1"/>
    <col min="6" max="20" width="2.85546875" style="5" customWidth="1"/>
    <col min="21" max="22" width="3.140625" style="5" customWidth="1"/>
    <col min="23" max="29" width="2.85546875" style="5" customWidth="1"/>
    <col min="30" max="30" width="5.140625" style="5" customWidth="1"/>
    <col min="31" max="40" width="2.85546875" style="5" customWidth="1"/>
    <col min="41" max="41" width="6.5703125" style="5" customWidth="1"/>
    <col min="42" max="42" width="1.42578125" style="5" customWidth="1"/>
    <col min="43" max="45" width="0" style="5" hidden="1" customWidth="1"/>
    <col min="46" max="16384" width="9.140625" style="5"/>
  </cols>
  <sheetData>
    <row r="1" spans="1:52" ht="26.25" customHeight="1">
      <c r="A1" s="587" t="str">
        <f>'B Rep.'!A2:AN2</f>
        <v>DCPA Score Summary</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9"/>
    </row>
    <row r="2" spans="1:52" ht="20.25">
      <c r="A2" s="590"/>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591"/>
      <c r="AO2" s="591"/>
      <c r="AP2" s="592"/>
    </row>
    <row r="3" spans="1:52" ht="9" customHeight="1">
      <c r="A3" s="249"/>
      <c r="B3" s="250"/>
      <c r="C3" s="250"/>
      <c r="D3" s="21"/>
      <c r="E3" s="21"/>
      <c r="F3" s="21"/>
      <c r="G3" s="21"/>
      <c r="H3" s="21"/>
      <c r="I3" s="21"/>
      <c r="J3" s="21"/>
      <c r="K3" s="21"/>
      <c r="L3" s="21"/>
      <c r="M3" s="21"/>
      <c r="N3" s="21"/>
      <c r="O3" s="21"/>
      <c r="P3" s="21"/>
      <c r="Q3" s="21"/>
      <c r="R3" s="21"/>
      <c r="S3" s="21"/>
      <c r="T3" s="21"/>
      <c r="U3" s="14"/>
      <c r="V3" s="14"/>
      <c r="W3" s="14"/>
      <c r="X3" s="14"/>
      <c r="Y3" s="14"/>
      <c r="Z3" s="14"/>
      <c r="AA3" s="14"/>
      <c r="AB3" s="14"/>
      <c r="AC3" s="14"/>
      <c r="AD3" s="14"/>
      <c r="AE3" s="14"/>
      <c r="AF3" s="14"/>
      <c r="AG3" s="14"/>
      <c r="AH3" s="14"/>
      <c r="AI3" s="14"/>
      <c r="AJ3" s="14"/>
      <c r="AK3" s="14"/>
      <c r="AL3" s="14"/>
      <c r="AM3" s="14"/>
      <c r="AN3" s="14"/>
      <c r="AO3" s="14"/>
      <c r="AP3" s="15"/>
    </row>
    <row r="4" spans="1:52" ht="6" customHeight="1">
      <c r="A4" s="9"/>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2"/>
    </row>
    <row r="5" spans="1:52" ht="14.25">
      <c r="A5" s="9"/>
      <c r="B5" s="563" t="s">
        <v>28</v>
      </c>
      <c r="C5" s="563"/>
      <c r="D5" s="563"/>
      <c r="E5" s="563"/>
      <c r="F5" s="595" t="str">
        <f>IF(Cover!C10="","",Cover!C10)</f>
        <v/>
      </c>
      <c r="G5" s="595"/>
      <c r="H5" s="595"/>
      <c r="I5" s="595"/>
      <c r="J5" s="595"/>
      <c r="K5" s="595"/>
      <c r="L5" s="595"/>
      <c r="M5" s="595"/>
      <c r="N5" s="595"/>
      <c r="O5" s="595"/>
      <c r="P5" s="595"/>
      <c r="Q5" s="595"/>
      <c r="R5" s="595"/>
      <c r="S5" s="595"/>
      <c r="T5" s="595"/>
      <c r="U5" s="595"/>
      <c r="V5" s="595"/>
      <c r="W5" s="595"/>
      <c r="X5" s="595"/>
      <c r="Y5" s="595"/>
      <c r="Z5" s="11"/>
      <c r="AA5" s="559" t="s">
        <v>87</v>
      </c>
      <c r="AB5" s="559"/>
      <c r="AC5" s="559"/>
      <c r="AD5" s="559"/>
      <c r="AE5" s="557" t="str">
        <f>IF(Cover!C13="","",Cover!C13)</f>
        <v/>
      </c>
      <c r="AF5" s="557"/>
      <c r="AG5" s="557"/>
      <c r="AH5" s="557"/>
      <c r="AI5" s="557"/>
      <c r="AJ5" s="557"/>
      <c r="AK5" s="557"/>
      <c r="AL5" s="557"/>
      <c r="AM5" s="557"/>
      <c r="AN5" s="557"/>
      <c r="AO5" s="557"/>
      <c r="AP5" s="12"/>
    </row>
    <row r="6" spans="1:52" ht="14.25">
      <c r="A6" s="9"/>
      <c r="B6" s="563" t="s">
        <v>66</v>
      </c>
      <c r="C6" s="563"/>
      <c r="D6" s="563"/>
      <c r="E6" s="563"/>
      <c r="F6" s="557" t="str">
        <f>IF(Cover!C4="","",Cover!C4)</f>
        <v xml:space="preserve"> </v>
      </c>
      <c r="G6" s="557"/>
      <c r="H6" s="557"/>
      <c r="I6" s="557"/>
      <c r="J6" s="557"/>
      <c r="K6" s="557"/>
      <c r="L6" s="557"/>
      <c r="M6" s="557"/>
      <c r="N6" s="557"/>
      <c r="O6" s="557"/>
      <c r="P6" s="557"/>
      <c r="Q6" s="557"/>
      <c r="R6" s="557"/>
      <c r="S6" s="557"/>
      <c r="T6" s="557"/>
      <c r="U6" s="557"/>
      <c r="V6" s="557"/>
      <c r="W6" s="557"/>
      <c r="X6" s="557"/>
      <c r="Y6" s="557"/>
      <c r="Z6" s="557"/>
      <c r="AA6" s="557"/>
      <c r="AB6" s="559" t="s">
        <v>29</v>
      </c>
      <c r="AC6" s="559"/>
      <c r="AD6" s="559"/>
      <c r="AE6" s="593" t="str">
        <f>IF(Cover!C5="","",Cover!C5)</f>
        <v/>
      </c>
      <c r="AF6" s="593"/>
      <c r="AG6" s="593"/>
      <c r="AH6" s="593"/>
      <c r="AI6" s="593"/>
      <c r="AJ6" s="593"/>
      <c r="AK6" s="593"/>
      <c r="AL6" s="593"/>
      <c r="AM6" s="593"/>
      <c r="AN6" s="593"/>
      <c r="AO6" s="593"/>
      <c r="AP6" s="594"/>
    </row>
    <row r="7" spans="1:52" ht="5.25" customHeight="1">
      <c r="A7" s="13"/>
      <c r="B7" s="21"/>
      <c r="C7" s="21"/>
      <c r="D7" s="21"/>
      <c r="E7" s="21"/>
      <c r="F7" s="21"/>
      <c r="G7" s="21"/>
      <c r="H7" s="21"/>
      <c r="I7" s="21"/>
      <c r="J7" s="21"/>
      <c r="K7" s="21"/>
      <c r="L7" s="21"/>
      <c r="M7" s="21"/>
      <c r="N7" s="21"/>
      <c r="O7" s="21"/>
      <c r="P7" s="21"/>
      <c r="Q7" s="21"/>
      <c r="R7" s="21"/>
      <c r="S7" s="21"/>
      <c r="T7" s="21"/>
      <c r="U7" s="14"/>
      <c r="V7" s="14"/>
      <c r="W7" s="14"/>
      <c r="X7" s="14"/>
      <c r="Y7" s="14"/>
      <c r="Z7" s="14"/>
      <c r="AA7" s="14"/>
      <c r="AB7" s="14"/>
      <c r="AC7" s="14"/>
      <c r="AD7" s="14"/>
      <c r="AE7" s="14"/>
      <c r="AF7" s="14"/>
      <c r="AG7" s="14"/>
      <c r="AH7" s="14"/>
      <c r="AI7" s="14"/>
      <c r="AJ7" s="14"/>
      <c r="AK7" s="14"/>
      <c r="AL7" s="14"/>
      <c r="AM7" s="14"/>
      <c r="AN7" s="14"/>
      <c r="AO7" s="14"/>
      <c r="AP7" s="15"/>
    </row>
    <row r="8" spans="1:52" s="4" customFormat="1" ht="15" customHeight="1">
      <c r="A8" s="16"/>
      <c r="B8" s="18"/>
      <c r="C8" s="18"/>
      <c r="D8" s="18"/>
      <c r="E8" s="18"/>
      <c r="F8" s="18"/>
      <c r="G8" s="18"/>
      <c r="H8" s="18"/>
      <c r="I8" s="18"/>
      <c r="J8" s="18"/>
      <c r="K8" s="18"/>
      <c r="L8" s="18"/>
      <c r="M8" s="18"/>
      <c r="N8" s="18"/>
      <c r="O8" s="18"/>
      <c r="P8" s="18"/>
      <c r="Q8" s="18"/>
      <c r="R8" s="18"/>
      <c r="S8" s="18"/>
      <c r="T8" s="18"/>
      <c r="U8" s="18"/>
      <c r="V8" s="18"/>
      <c r="W8" s="18"/>
      <c r="X8" s="18"/>
      <c r="Y8" s="18"/>
      <c r="Z8" s="18"/>
      <c r="AA8" s="18"/>
      <c r="AB8" s="19"/>
      <c r="AC8" s="19"/>
      <c r="AD8" s="19"/>
      <c r="AE8" s="19"/>
      <c r="AF8" s="19"/>
      <c r="AG8" s="19"/>
      <c r="AH8" s="19"/>
      <c r="AI8" s="19"/>
      <c r="AJ8" s="19"/>
      <c r="AK8" s="19"/>
      <c r="AL8" s="19"/>
      <c r="AM8" s="19"/>
      <c r="AN8" s="19"/>
      <c r="AO8" s="19"/>
      <c r="AP8" s="17"/>
    </row>
    <row r="9" spans="1:52" s="4" customFormat="1" ht="13.5" customHeight="1">
      <c r="A9" s="16"/>
      <c r="B9" s="71" t="s">
        <v>115</v>
      </c>
      <c r="C9" s="71"/>
      <c r="D9" s="71"/>
      <c r="E9" s="71"/>
      <c r="F9" s="71"/>
      <c r="G9" s="71"/>
      <c r="H9" s="71"/>
      <c r="I9" s="71"/>
      <c r="J9" s="71"/>
      <c r="K9" s="71"/>
      <c r="L9" s="71"/>
      <c r="M9" s="71"/>
      <c r="N9" s="71"/>
      <c r="O9" s="71"/>
      <c r="P9" s="71"/>
      <c r="Q9" s="71"/>
      <c r="R9" s="71"/>
      <c r="S9" s="71"/>
      <c r="T9" s="71"/>
      <c r="U9" s="71"/>
      <c r="V9" s="71"/>
      <c r="W9" s="71"/>
      <c r="X9" s="71"/>
      <c r="Y9" s="71"/>
      <c r="Z9" s="25"/>
      <c r="AA9" s="25"/>
      <c r="AB9" s="25"/>
      <c r="AC9" s="25"/>
      <c r="AD9" s="25"/>
      <c r="AE9" s="25"/>
      <c r="AF9" s="25"/>
      <c r="AG9" s="25"/>
      <c r="AH9" s="25"/>
      <c r="AI9" s="25"/>
      <c r="AJ9" s="25"/>
      <c r="AK9" s="25"/>
      <c r="AL9" s="25"/>
      <c r="AM9" s="26"/>
      <c r="AN9" s="25"/>
      <c r="AO9" s="25"/>
      <c r="AP9" s="27"/>
      <c r="AQ9" s="28"/>
      <c r="AR9" s="28"/>
      <c r="AS9" s="28"/>
      <c r="AT9" s="28"/>
      <c r="AU9" s="28"/>
      <c r="AV9" s="28"/>
      <c r="AW9" s="28"/>
      <c r="AX9" s="28"/>
      <c r="AY9" s="28"/>
      <c r="AZ9" s="28"/>
    </row>
    <row r="10" spans="1:52" s="4" customFormat="1" ht="13.5" customHeight="1">
      <c r="A10" s="16"/>
      <c r="B10" s="29"/>
      <c r="C10" s="29" t="str">
        <f>'DCP Question Summary'!A3</f>
        <v>1. Process Documentation - Overview</v>
      </c>
      <c r="D10" s="29"/>
      <c r="E10" s="29"/>
      <c r="F10" s="29"/>
      <c r="G10" s="29"/>
      <c r="H10" s="29"/>
      <c r="I10" s="29"/>
      <c r="J10" s="29"/>
      <c r="K10" s="29"/>
      <c r="L10" s="29"/>
      <c r="M10" s="29"/>
      <c r="N10" s="29"/>
      <c r="O10" s="30"/>
      <c r="P10" s="30"/>
      <c r="Q10" s="30"/>
      <c r="R10" s="30"/>
      <c r="S10" s="30"/>
      <c r="T10" s="30"/>
      <c r="U10" s="30"/>
      <c r="V10" s="30"/>
      <c r="W10" s="30"/>
      <c r="X10" s="30"/>
      <c r="Y10" s="30"/>
      <c r="Z10" s="30"/>
      <c r="AA10" s="30"/>
      <c r="AB10" s="19"/>
      <c r="AC10" s="19"/>
      <c r="AD10" s="19"/>
      <c r="AE10" s="19"/>
      <c r="AF10" s="19"/>
      <c r="AG10" s="19"/>
      <c r="AH10" s="19"/>
      <c r="AI10" s="19"/>
      <c r="AJ10" s="19"/>
      <c r="AK10" s="19"/>
      <c r="AL10" s="19"/>
      <c r="AM10" s="19"/>
      <c r="AN10" s="19"/>
      <c r="AO10" s="19"/>
      <c r="AP10" s="17"/>
    </row>
    <row r="11" spans="1:52" s="4" customFormat="1" ht="13.5" customHeight="1" thickBot="1">
      <c r="A11" s="16"/>
      <c r="B11" s="29"/>
      <c r="C11" s="29"/>
      <c r="D11" s="29"/>
      <c r="E11" s="29"/>
      <c r="F11" s="29"/>
      <c r="G11" s="29"/>
      <c r="H11" s="29"/>
      <c r="I11" s="29"/>
      <c r="J11" s="29"/>
      <c r="K11" s="29"/>
      <c r="L11" s="31" t="s">
        <v>52</v>
      </c>
      <c r="M11" s="31" t="s">
        <v>53</v>
      </c>
      <c r="N11" s="31" t="s">
        <v>54</v>
      </c>
      <c r="O11" s="31" t="s">
        <v>55</v>
      </c>
      <c r="P11" s="31" t="s">
        <v>56</v>
      </c>
      <c r="Q11" s="31" t="s">
        <v>57</v>
      </c>
      <c r="R11" s="31" t="s">
        <v>58</v>
      </c>
      <c r="S11" s="29"/>
      <c r="T11" s="29"/>
      <c r="U11" s="29"/>
      <c r="V11" s="29"/>
      <c r="W11" s="29"/>
      <c r="X11" s="29"/>
      <c r="Y11" s="31"/>
      <c r="Z11" s="31"/>
      <c r="AA11" s="31"/>
      <c r="AB11" s="31"/>
      <c r="AC11" s="31"/>
      <c r="AD11" s="31"/>
      <c r="AE11" s="19"/>
      <c r="AF11" s="19"/>
      <c r="AG11" s="19"/>
      <c r="AH11" s="19"/>
      <c r="AI11" s="19"/>
      <c r="AJ11" s="19"/>
      <c r="AK11" s="19"/>
      <c r="AL11" s="31"/>
      <c r="AM11" s="31"/>
      <c r="AN11" s="19"/>
      <c r="AO11" s="19"/>
      <c r="AP11" s="17"/>
    </row>
    <row r="12" spans="1:52" s="4" customFormat="1" ht="18.75" customHeight="1" thickBot="1">
      <c r="A12" s="16"/>
      <c r="B12" s="113"/>
      <c r="C12" s="113"/>
      <c r="D12" s="113"/>
      <c r="E12" s="32"/>
      <c r="F12" s="113"/>
      <c r="G12" s="113"/>
      <c r="H12" s="113"/>
      <c r="I12" s="113"/>
      <c r="J12" s="113"/>
      <c r="K12" s="113"/>
      <c r="L12" s="33" t="str">
        <f>'Dynamic CP Audit'!Q8</f>
        <v/>
      </c>
      <c r="M12" s="33" t="str">
        <f>'Dynamic CP Audit'!Q9</f>
        <v/>
      </c>
      <c r="N12" s="33" t="str">
        <f>'Dynamic CP Audit'!Q10</f>
        <v/>
      </c>
      <c r="O12" s="58" t="str">
        <f>'Dynamic CP Audit'!Q11</f>
        <v/>
      </c>
      <c r="P12" s="58" t="str">
        <f>'Dynamic CP Audit'!Q12</f>
        <v/>
      </c>
      <c r="Q12" s="58" t="str">
        <f>'Dynamic CP Audit'!Q13</f>
        <v/>
      </c>
      <c r="R12" s="58" t="str">
        <f>'Dynamic CP Audit'!Q14</f>
        <v/>
      </c>
      <c r="S12" s="32"/>
      <c r="T12" s="113"/>
      <c r="U12" s="113"/>
      <c r="V12" s="113"/>
      <c r="W12" s="113"/>
      <c r="X12" s="113"/>
      <c r="Y12" s="35"/>
      <c r="Z12" s="35"/>
      <c r="AA12" s="35"/>
      <c r="AB12" s="35"/>
      <c r="AC12" s="35"/>
      <c r="AD12" s="112"/>
      <c r="AE12" s="19"/>
      <c r="AF12" s="19"/>
      <c r="AG12" s="19"/>
      <c r="AH12" s="19"/>
      <c r="AI12" s="19"/>
      <c r="AJ12" s="36"/>
      <c r="AK12" s="19"/>
      <c r="AL12" s="112"/>
      <c r="AM12" s="36" t="s">
        <v>117</v>
      </c>
      <c r="AN12" s="19"/>
      <c r="AO12" s="199" t="str">
        <f>IF(COUNT(L12:R12)&gt;0,SUM(L12:R12)/(COUNT(L12:R12)*10),"")</f>
        <v/>
      </c>
      <c r="AP12" s="17"/>
      <c r="AQ12" s="4">
        <f>COUNT(L12:Q12)</f>
        <v>0</v>
      </c>
    </row>
    <row r="13" spans="1:52" s="4" customFormat="1" ht="13.5" customHeight="1">
      <c r="A13" s="16"/>
      <c r="B13" s="113"/>
      <c r="C13" s="113"/>
      <c r="D13" s="113"/>
      <c r="E13" s="32"/>
      <c r="F13" s="113"/>
      <c r="G13" s="113"/>
      <c r="H13" s="113"/>
      <c r="I13" s="113"/>
      <c r="J13" s="113"/>
      <c r="K13" s="113"/>
      <c r="L13" s="113"/>
      <c r="M13" s="113"/>
      <c r="N13" s="113"/>
      <c r="O13" s="113"/>
      <c r="P13" s="112"/>
      <c r="Q13" s="112"/>
      <c r="R13" s="112"/>
      <c r="S13" s="32"/>
      <c r="T13" s="113"/>
      <c r="U13" s="113"/>
      <c r="V13" s="113"/>
      <c r="W13" s="113"/>
      <c r="X13" s="113"/>
      <c r="Y13" s="113"/>
      <c r="Z13" s="113"/>
      <c r="AA13" s="113"/>
      <c r="AB13" s="113"/>
      <c r="AC13" s="112"/>
      <c r="AD13" s="112"/>
      <c r="AE13" s="19"/>
      <c r="AF13" s="19"/>
      <c r="AG13" s="19"/>
      <c r="AH13" s="19"/>
      <c r="AI13" s="19"/>
      <c r="AJ13" s="19"/>
      <c r="AK13" s="19"/>
      <c r="AL13" s="19"/>
      <c r="AM13" s="19"/>
      <c r="AN13" s="19"/>
      <c r="AO13" s="19"/>
      <c r="AP13" s="17"/>
    </row>
    <row r="14" spans="1:52" ht="13.5" customHeight="1">
      <c r="A14" s="9"/>
      <c r="B14" s="11"/>
      <c r="C14" s="113" t="str">
        <f>'DCP Question Summary'!A10</f>
        <v>2. Receiving Inspection</v>
      </c>
      <c r="D14" s="113"/>
      <c r="E14" s="113"/>
      <c r="F14" s="113"/>
      <c r="G14" s="113"/>
      <c r="H14" s="113"/>
      <c r="I14" s="113"/>
      <c r="J14" s="113"/>
      <c r="K14" s="113"/>
      <c r="L14" s="113"/>
      <c r="M14" s="113"/>
      <c r="N14" s="113"/>
      <c r="O14" s="113"/>
      <c r="P14" s="112"/>
      <c r="Q14" s="112"/>
      <c r="R14" s="112"/>
      <c r="S14" s="112"/>
      <c r="T14" s="112"/>
      <c r="U14" s="112"/>
      <c r="V14" s="112"/>
      <c r="W14" s="112"/>
      <c r="X14" s="112"/>
      <c r="Y14" s="112"/>
      <c r="Z14" s="112"/>
      <c r="AA14" s="112"/>
      <c r="AB14" s="112"/>
      <c r="AC14" s="112"/>
      <c r="AD14" s="19"/>
      <c r="AE14" s="19"/>
      <c r="AF14" s="19"/>
      <c r="AG14" s="19"/>
      <c r="AH14" s="19"/>
      <c r="AI14" s="19"/>
      <c r="AJ14" s="19"/>
      <c r="AK14" s="19"/>
      <c r="AL14" s="19"/>
      <c r="AM14" s="19"/>
      <c r="AN14" s="19"/>
      <c r="AO14" s="19"/>
      <c r="AP14" s="12"/>
    </row>
    <row r="15" spans="1:52" ht="13.5" customHeight="1" thickBot="1">
      <c r="A15" s="9"/>
      <c r="B15" s="11"/>
      <c r="C15" s="113"/>
      <c r="D15" s="113"/>
      <c r="E15" s="113"/>
      <c r="F15" s="113"/>
      <c r="G15" s="113"/>
      <c r="H15" s="113"/>
      <c r="I15" s="113"/>
      <c r="J15" s="113"/>
      <c r="K15" s="113"/>
      <c r="L15" s="31" t="s">
        <v>52</v>
      </c>
      <c r="M15" s="31" t="s">
        <v>53</v>
      </c>
      <c r="N15" s="31" t="s">
        <v>54</v>
      </c>
      <c r="O15" s="31" t="s">
        <v>55</v>
      </c>
      <c r="P15" s="31"/>
      <c r="Q15" s="31"/>
      <c r="R15" s="112"/>
      <c r="S15" s="113"/>
      <c r="T15" s="113"/>
      <c r="U15" s="113"/>
      <c r="V15" s="113"/>
      <c r="W15" s="113"/>
      <c r="X15" s="113"/>
      <c r="Y15" s="31"/>
      <c r="Z15" s="31"/>
      <c r="AA15" s="31"/>
      <c r="AB15" s="31"/>
      <c r="AC15" s="31"/>
      <c r="AD15" s="31"/>
      <c r="AE15" s="19"/>
      <c r="AF15" s="19"/>
      <c r="AG15" s="19"/>
      <c r="AH15" s="19"/>
      <c r="AI15" s="19"/>
      <c r="AJ15" s="19"/>
      <c r="AK15" s="19"/>
      <c r="AL15" s="31"/>
      <c r="AM15" s="19"/>
      <c r="AN15" s="19"/>
      <c r="AO15" s="31"/>
      <c r="AP15" s="12"/>
    </row>
    <row r="16" spans="1:52" ht="17.25" customHeight="1" thickBot="1">
      <c r="A16" s="9"/>
      <c r="B16" s="11"/>
      <c r="C16" s="29"/>
      <c r="D16" s="29"/>
      <c r="E16" s="32"/>
      <c r="F16" s="29"/>
      <c r="G16" s="29"/>
      <c r="H16" s="29"/>
      <c r="I16" s="29"/>
      <c r="J16" s="29"/>
      <c r="K16" s="29"/>
      <c r="L16" s="33" t="str">
        <f>'Dynamic CP Audit'!Q16</f>
        <v/>
      </c>
      <c r="M16" s="33" t="str">
        <f>'Dynamic CP Audit'!Q17</f>
        <v/>
      </c>
      <c r="N16" s="33" t="str">
        <f>'Dynamic CP Audit'!Q18</f>
        <v/>
      </c>
      <c r="O16" s="181" t="str">
        <f>'Dynamic CP Audit'!Q19</f>
        <v/>
      </c>
      <c r="P16" s="182"/>
      <c r="Q16" s="34"/>
      <c r="R16" s="30"/>
      <c r="S16" s="32"/>
      <c r="T16" s="29"/>
      <c r="U16" s="29"/>
      <c r="V16" s="29"/>
      <c r="W16" s="29"/>
      <c r="X16" s="29"/>
      <c r="Y16" s="35"/>
      <c r="Z16" s="35"/>
      <c r="AA16" s="35"/>
      <c r="AB16" s="35"/>
      <c r="AC16" s="34"/>
      <c r="AD16" s="30"/>
      <c r="AE16" s="19"/>
      <c r="AF16" s="19"/>
      <c r="AG16" s="19"/>
      <c r="AH16" s="19"/>
      <c r="AI16" s="19"/>
      <c r="AJ16" s="36"/>
      <c r="AK16" s="19"/>
      <c r="AL16" s="30"/>
      <c r="AM16" s="36" t="s">
        <v>118</v>
      </c>
      <c r="AN16" s="19"/>
      <c r="AO16" s="198" t="str">
        <f>IF(COUNT(L16:O16)&gt;0,SUM(L16:O16)/(COUNT(L16:O16)*10),"")</f>
        <v/>
      </c>
      <c r="AP16" s="12"/>
      <c r="AQ16" s="5">
        <f>COUNT(L16:O16)</f>
        <v>0</v>
      </c>
    </row>
    <row r="17" spans="1:43" s="4" customFormat="1" ht="13.5" customHeight="1">
      <c r="A17" s="16"/>
      <c r="B17" s="113"/>
      <c r="C17" s="113"/>
      <c r="D17" s="113"/>
      <c r="E17" s="32"/>
      <c r="F17" s="113"/>
      <c r="G17" s="113"/>
      <c r="H17" s="113"/>
      <c r="I17" s="113"/>
      <c r="J17" s="113"/>
      <c r="K17" s="113"/>
      <c r="L17" s="113"/>
      <c r="M17" s="113"/>
      <c r="N17" s="113"/>
      <c r="O17" s="113"/>
      <c r="P17" s="112"/>
      <c r="Q17" s="112"/>
      <c r="R17" s="112"/>
      <c r="S17" s="32"/>
      <c r="T17" s="113"/>
      <c r="U17" s="113"/>
      <c r="V17" s="113"/>
      <c r="W17" s="113"/>
      <c r="X17" s="113"/>
      <c r="Y17" s="113"/>
      <c r="Z17" s="113"/>
      <c r="AA17" s="113"/>
      <c r="AB17" s="113"/>
      <c r="AC17" s="112"/>
      <c r="AD17" s="112"/>
      <c r="AE17" s="19"/>
      <c r="AF17" s="19"/>
      <c r="AG17" s="19"/>
      <c r="AH17" s="19"/>
      <c r="AI17" s="19"/>
      <c r="AJ17" s="19"/>
      <c r="AK17" s="19"/>
      <c r="AL17" s="19"/>
      <c r="AM17" s="19"/>
      <c r="AN17" s="19"/>
      <c r="AO17" s="19"/>
      <c r="AP17" s="17"/>
    </row>
    <row r="18" spans="1:43" ht="13.5" customHeight="1">
      <c r="A18" s="9"/>
      <c r="B18" s="11"/>
      <c r="C18" s="113" t="str">
        <f>'DCP Question Summary'!A14</f>
        <v>3. Workstation / Manufacturing Process</v>
      </c>
      <c r="D18" s="113"/>
      <c r="E18" s="113"/>
      <c r="F18" s="113"/>
      <c r="G18" s="113"/>
      <c r="H18" s="113"/>
      <c r="I18" s="113"/>
      <c r="J18" s="113"/>
      <c r="K18" s="113"/>
      <c r="L18" s="113"/>
      <c r="M18" s="113"/>
      <c r="N18" s="113"/>
      <c r="O18" s="113"/>
      <c r="P18" s="112"/>
      <c r="Q18" s="112"/>
      <c r="R18" s="112"/>
      <c r="S18" s="112"/>
      <c r="T18" s="112"/>
      <c r="U18" s="112"/>
      <c r="V18" s="112"/>
      <c r="W18" s="112"/>
      <c r="X18" s="112"/>
      <c r="Y18" s="112"/>
      <c r="Z18" s="112"/>
      <c r="AA18" s="112"/>
      <c r="AB18" s="112"/>
      <c r="AC18" s="112"/>
      <c r="AD18" s="19"/>
      <c r="AE18" s="19"/>
      <c r="AF18" s="19"/>
      <c r="AG18" s="19"/>
      <c r="AH18" s="19"/>
      <c r="AI18" s="19"/>
      <c r="AJ18" s="19"/>
      <c r="AK18" s="19"/>
      <c r="AL18" s="19"/>
      <c r="AM18" s="19"/>
      <c r="AN18" s="19"/>
      <c r="AO18" s="19"/>
      <c r="AP18" s="12"/>
    </row>
    <row r="19" spans="1:43" ht="13.5" customHeight="1" thickBot="1">
      <c r="A19" s="9"/>
      <c r="B19" s="11"/>
      <c r="C19" s="113"/>
      <c r="D19" s="113"/>
      <c r="E19" s="113"/>
      <c r="F19" s="113"/>
      <c r="G19" s="113"/>
      <c r="H19" s="113"/>
      <c r="I19" s="113"/>
      <c r="J19" s="113"/>
      <c r="K19" s="113"/>
      <c r="L19" s="31" t="s">
        <v>52</v>
      </c>
      <c r="M19" s="31" t="s">
        <v>53</v>
      </c>
      <c r="N19" s="31" t="s">
        <v>54</v>
      </c>
      <c r="O19" s="31" t="s">
        <v>55</v>
      </c>
      <c r="P19" s="31" t="s">
        <v>56</v>
      </c>
      <c r="Q19" s="31" t="s">
        <v>57</v>
      </c>
      <c r="R19" s="31" t="s">
        <v>58</v>
      </c>
      <c r="S19" s="31" t="s">
        <v>59</v>
      </c>
      <c r="T19" s="31" t="s">
        <v>60</v>
      </c>
      <c r="U19" s="31" t="s">
        <v>61</v>
      </c>
      <c r="V19" s="31" t="s">
        <v>116</v>
      </c>
      <c r="W19" s="31" t="s">
        <v>152</v>
      </c>
      <c r="X19" s="31" t="s">
        <v>153</v>
      </c>
      <c r="Y19" s="31" t="s">
        <v>154</v>
      </c>
      <c r="Z19" s="226" t="s">
        <v>234</v>
      </c>
      <c r="AA19" s="226" t="s">
        <v>233</v>
      </c>
      <c r="AB19" s="31"/>
      <c r="AC19" s="31"/>
      <c r="AD19" s="31"/>
      <c r="AE19" s="31"/>
      <c r="AF19" s="31"/>
      <c r="AG19" s="31"/>
      <c r="AH19" s="31"/>
      <c r="AI19" s="31"/>
      <c r="AJ19" s="19"/>
      <c r="AK19" s="19"/>
      <c r="AL19" s="31"/>
      <c r="AM19" s="19"/>
      <c r="AN19" s="19"/>
      <c r="AO19" s="31"/>
      <c r="AP19" s="12"/>
    </row>
    <row r="20" spans="1:43" ht="17.25" customHeight="1" thickBot="1">
      <c r="A20" s="9"/>
      <c r="B20" s="11"/>
      <c r="C20" s="113"/>
      <c r="D20" s="113"/>
      <c r="E20" s="32"/>
      <c r="F20" s="113"/>
      <c r="G20" s="113"/>
      <c r="H20" s="113"/>
      <c r="I20" s="113"/>
      <c r="J20" s="113"/>
      <c r="K20" s="113"/>
      <c r="L20" s="33" t="str">
        <f>'Dynamic CP Audit'!Q21</f>
        <v/>
      </c>
      <c r="M20" s="33" t="str">
        <f>'Dynamic CP Audit'!Q22</f>
        <v/>
      </c>
      <c r="N20" s="33" t="str">
        <f>'Dynamic CP Audit'!Q23</f>
        <v/>
      </c>
      <c r="O20" s="33" t="str">
        <f>'Dynamic CP Audit'!Q24</f>
        <v/>
      </c>
      <c r="P20" s="33" t="str">
        <f>'Dynamic CP Audit'!Q25</f>
        <v/>
      </c>
      <c r="Q20" s="33" t="str">
        <f>'Dynamic CP Audit'!Q26</f>
        <v/>
      </c>
      <c r="R20" s="33" t="str">
        <f>'Dynamic CP Audit'!Q27</f>
        <v/>
      </c>
      <c r="S20" s="33" t="str">
        <f>'Dynamic CP Audit'!Q28</f>
        <v/>
      </c>
      <c r="T20" s="33" t="str">
        <f>'Dynamic CP Audit'!Q29</f>
        <v/>
      </c>
      <c r="U20" s="33" t="str">
        <f>'Dynamic CP Audit'!Q30</f>
        <v/>
      </c>
      <c r="V20" s="33" t="str">
        <f>'Dynamic CP Audit'!Q31</f>
        <v/>
      </c>
      <c r="W20" s="33" t="str">
        <f>'Dynamic CP Audit'!Q32</f>
        <v/>
      </c>
      <c r="X20" s="33" t="str">
        <f>'Dynamic CP Audit'!Q33</f>
        <v/>
      </c>
      <c r="Y20" s="181" t="str">
        <f>'Dynamic CP Audit'!Q34</f>
        <v/>
      </c>
      <c r="Z20" s="33" t="str">
        <f>'Dynamic CP Audit'!Q35</f>
        <v/>
      </c>
      <c r="AA20" s="33" t="str">
        <f>'Dynamic CP Audit'!Q36</f>
        <v/>
      </c>
      <c r="AB20" s="34"/>
      <c r="AC20" s="34"/>
      <c r="AD20" s="112"/>
      <c r="AE20" s="19"/>
      <c r="AF20" s="19"/>
      <c r="AG20" s="19"/>
      <c r="AH20" s="19"/>
      <c r="AI20" s="19"/>
      <c r="AJ20" s="36"/>
      <c r="AK20" s="19"/>
      <c r="AL20" s="112"/>
      <c r="AM20" s="36" t="s">
        <v>119</v>
      </c>
      <c r="AN20" s="19"/>
      <c r="AO20" s="198" t="str">
        <f>IF(COUNT(L20:AA20)&gt;0,SUM(L20:AA20)/(COUNT(L20:AA20)*10),"")</f>
        <v/>
      </c>
      <c r="AP20" s="12"/>
      <c r="AQ20" s="5">
        <f>COUNT(L20:Y20)</f>
        <v>0</v>
      </c>
    </row>
    <row r="21" spans="1:43" s="4" customFormat="1" ht="13.5" customHeight="1">
      <c r="A21" s="16"/>
      <c r="B21" s="113"/>
      <c r="C21" s="113"/>
      <c r="D21" s="113"/>
      <c r="E21" s="32"/>
      <c r="F21" s="113"/>
      <c r="G21" s="113"/>
      <c r="H21" s="113"/>
      <c r="I21" s="113"/>
      <c r="J21" s="113"/>
      <c r="K21" s="113"/>
      <c r="L21" s="113"/>
      <c r="M21" s="113"/>
      <c r="N21" s="113"/>
      <c r="O21" s="113"/>
      <c r="P21" s="112"/>
      <c r="Q21" s="112"/>
      <c r="R21" s="112"/>
      <c r="S21" s="32"/>
      <c r="T21" s="113"/>
      <c r="U21" s="113"/>
      <c r="V21" s="113"/>
      <c r="W21" s="113"/>
      <c r="X21" s="113"/>
      <c r="Y21" s="113"/>
      <c r="Z21" s="113"/>
      <c r="AA21" s="113"/>
      <c r="AB21" s="113"/>
      <c r="AC21" s="112"/>
      <c r="AD21" s="112"/>
      <c r="AE21" s="19"/>
      <c r="AF21" s="19"/>
      <c r="AG21" s="19"/>
      <c r="AH21" s="19"/>
      <c r="AI21" s="19"/>
      <c r="AJ21" s="19"/>
      <c r="AK21" s="19"/>
      <c r="AL21" s="19"/>
      <c r="AM21" s="19"/>
      <c r="AN21" s="19"/>
      <c r="AO21" s="19"/>
      <c r="AP21" s="17"/>
    </row>
    <row r="22" spans="1:43" ht="13.5" customHeight="1">
      <c r="A22" s="9"/>
      <c r="B22" s="11"/>
      <c r="C22" s="113" t="str">
        <f>'DCP Question Summary'!A29</f>
        <v>4. Final Inspection / Shipping</v>
      </c>
      <c r="D22" s="113"/>
      <c r="E22" s="113"/>
      <c r="F22" s="113"/>
      <c r="G22" s="113"/>
      <c r="H22" s="113"/>
      <c r="I22" s="113"/>
      <c r="J22" s="113"/>
      <c r="K22" s="113"/>
      <c r="L22" s="113"/>
      <c r="M22" s="113"/>
      <c r="N22" s="113"/>
      <c r="O22" s="113"/>
      <c r="P22" s="112"/>
      <c r="Q22" s="112"/>
      <c r="R22" s="112"/>
      <c r="S22" s="112"/>
      <c r="T22" s="112"/>
      <c r="U22" s="112"/>
      <c r="V22" s="112"/>
      <c r="W22" s="112"/>
      <c r="X22" s="112"/>
      <c r="Y22" s="112"/>
      <c r="Z22" s="112"/>
      <c r="AA22" s="112"/>
      <c r="AB22" s="112"/>
      <c r="AC22" s="112"/>
      <c r="AD22" s="19"/>
      <c r="AE22" s="19"/>
      <c r="AF22" s="19"/>
      <c r="AG22" s="19"/>
      <c r="AH22" s="19"/>
      <c r="AI22" s="19"/>
      <c r="AJ22" s="19"/>
      <c r="AK22" s="19"/>
      <c r="AL22" s="19"/>
      <c r="AM22" s="19"/>
      <c r="AN22" s="19"/>
      <c r="AO22" s="19"/>
      <c r="AP22" s="12"/>
    </row>
    <row r="23" spans="1:43" ht="13.5" customHeight="1" thickBot="1">
      <c r="A23" s="9"/>
      <c r="B23" s="11"/>
      <c r="C23" s="113"/>
      <c r="D23" s="113"/>
      <c r="E23" s="113"/>
      <c r="F23" s="113"/>
      <c r="G23" s="113"/>
      <c r="H23" s="113"/>
      <c r="I23" s="113"/>
      <c r="J23" s="113"/>
      <c r="K23" s="113"/>
      <c r="L23" s="31" t="s">
        <v>52</v>
      </c>
      <c r="M23" s="31" t="s">
        <v>53</v>
      </c>
      <c r="N23" s="31" t="s">
        <v>54</v>
      </c>
      <c r="O23" s="31"/>
      <c r="P23" s="31"/>
      <c r="Q23" s="115"/>
      <c r="R23" s="112"/>
      <c r="S23" s="113"/>
      <c r="T23" s="113"/>
      <c r="U23" s="113"/>
      <c r="V23" s="113"/>
      <c r="W23" s="113"/>
      <c r="X23" s="113"/>
      <c r="Y23" s="31"/>
      <c r="Z23" s="31"/>
      <c r="AA23" s="31"/>
      <c r="AB23" s="31"/>
      <c r="AC23" s="31"/>
      <c r="AD23" s="31"/>
      <c r="AE23" s="19"/>
      <c r="AF23" s="19"/>
      <c r="AG23" s="19"/>
      <c r="AH23" s="19"/>
      <c r="AI23" s="19"/>
      <c r="AJ23" s="19"/>
      <c r="AK23" s="19"/>
      <c r="AL23" s="31"/>
      <c r="AM23" s="19"/>
      <c r="AN23" s="19"/>
      <c r="AO23" s="31"/>
      <c r="AP23" s="12"/>
    </row>
    <row r="24" spans="1:43" ht="17.25" customHeight="1" thickBot="1">
      <c r="A24" s="9"/>
      <c r="B24" s="11"/>
      <c r="C24" s="113"/>
      <c r="D24" s="113"/>
      <c r="E24" s="32"/>
      <c r="F24" s="113"/>
      <c r="G24" s="113"/>
      <c r="H24" s="113"/>
      <c r="I24" s="113"/>
      <c r="J24" s="113"/>
      <c r="K24" s="113"/>
      <c r="L24" s="33" t="str">
        <f>'Dynamic CP Audit'!Q38</f>
        <v/>
      </c>
      <c r="M24" s="33" t="str">
        <f>'Dynamic CP Audit'!Q39</f>
        <v/>
      </c>
      <c r="N24" s="181" t="str">
        <f>'Dynamic CP Audit'!Q40</f>
        <v/>
      </c>
      <c r="O24" s="182"/>
      <c r="P24" s="34"/>
      <c r="Q24" s="34"/>
      <c r="R24" s="112"/>
      <c r="S24" s="32"/>
      <c r="T24" s="113"/>
      <c r="U24" s="113"/>
      <c r="V24" s="113"/>
      <c r="W24" s="113"/>
      <c r="X24" s="113"/>
      <c r="Y24" s="35"/>
      <c r="Z24" s="35"/>
      <c r="AA24" s="35"/>
      <c r="AB24" s="35"/>
      <c r="AC24" s="34"/>
      <c r="AD24" s="112"/>
      <c r="AE24" s="19"/>
      <c r="AF24" s="19"/>
      <c r="AG24" s="19"/>
      <c r="AH24" s="19"/>
      <c r="AI24" s="19"/>
      <c r="AJ24" s="36"/>
      <c r="AK24" s="19"/>
      <c r="AL24" s="112"/>
      <c r="AM24" s="36" t="s">
        <v>213</v>
      </c>
      <c r="AN24" s="19"/>
      <c r="AO24" s="198" t="str">
        <f>IF(COUNT(L24:N24)&gt;0,SUM(L24:N24)/(COUNT(L24:N24)*10),"")</f>
        <v/>
      </c>
      <c r="AP24" s="12"/>
      <c r="AQ24" s="5">
        <f>COUNT(L24:N24)</f>
        <v>0</v>
      </c>
    </row>
    <row r="25" spans="1:43" s="4" customFormat="1" ht="13.5" customHeight="1">
      <c r="A25" s="16"/>
      <c r="B25" s="113"/>
      <c r="C25" s="113"/>
      <c r="D25" s="113"/>
      <c r="E25" s="32"/>
      <c r="F25" s="113"/>
      <c r="G25" s="113"/>
      <c r="H25" s="113"/>
      <c r="I25" s="113"/>
      <c r="J25" s="113"/>
      <c r="K25" s="113"/>
      <c r="L25" s="113"/>
      <c r="M25" s="113"/>
      <c r="N25" s="113"/>
      <c r="O25" s="113"/>
      <c r="P25" s="112"/>
      <c r="Q25" s="112"/>
      <c r="R25" s="112"/>
      <c r="S25" s="32"/>
      <c r="T25" s="113"/>
      <c r="U25" s="113"/>
      <c r="V25" s="113"/>
      <c r="W25" s="113"/>
      <c r="X25" s="113"/>
      <c r="Y25" s="113"/>
      <c r="Z25" s="113"/>
      <c r="AA25" s="113"/>
      <c r="AB25" s="113"/>
      <c r="AC25" s="112"/>
      <c r="AD25" s="112"/>
      <c r="AE25" s="19"/>
      <c r="AF25" s="19"/>
      <c r="AG25" s="19"/>
      <c r="AH25" s="19"/>
      <c r="AI25" s="19"/>
      <c r="AJ25" s="19"/>
      <c r="AK25" s="19"/>
      <c r="AL25" s="19"/>
      <c r="AM25" s="19"/>
      <c r="AN25" s="19"/>
      <c r="AO25" s="19"/>
      <c r="AP25" s="17"/>
    </row>
    <row r="26" spans="1:43" ht="13.5" customHeight="1">
      <c r="A26" s="9"/>
      <c r="B26" s="11"/>
      <c r="C26" s="163"/>
      <c r="D26" s="163"/>
      <c r="E26" s="163"/>
      <c r="F26" s="163"/>
      <c r="G26" s="163"/>
      <c r="H26" s="163"/>
      <c r="I26" s="163"/>
      <c r="J26" s="163"/>
      <c r="K26" s="163"/>
      <c r="L26" s="163"/>
      <c r="M26" s="163"/>
      <c r="N26" s="163"/>
      <c r="O26" s="163"/>
      <c r="P26" s="162"/>
      <c r="Q26" s="162"/>
      <c r="R26" s="162"/>
      <c r="S26" s="162"/>
      <c r="T26" s="162"/>
      <c r="U26" s="162"/>
      <c r="V26" s="162"/>
      <c r="W26" s="162"/>
      <c r="X26" s="162"/>
      <c r="Y26" s="162"/>
      <c r="Z26" s="162"/>
      <c r="AA26" s="162"/>
      <c r="AB26" s="162"/>
      <c r="AC26" s="162"/>
      <c r="AD26" s="19"/>
      <c r="AE26" s="19"/>
      <c r="AF26" s="19"/>
      <c r="AG26" s="19"/>
      <c r="AH26" s="19"/>
      <c r="AI26" s="19"/>
      <c r="AJ26" s="19"/>
      <c r="AK26" s="19"/>
      <c r="AL26" s="19"/>
      <c r="AM26" s="19"/>
      <c r="AN26" s="19"/>
      <c r="AO26" s="19"/>
      <c r="AP26" s="12"/>
    </row>
    <row r="27" spans="1:43" ht="13.5" customHeight="1">
      <c r="A27" s="9"/>
      <c r="B27" s="11"/>
      <c r="C27" s="163"/>
      <c r="D27" s="163"/>
      <c r="E27" s="163"/>
      <c r="F27" s="163"/>
      <c r="G27" s="163"/>
      <c r="H27" s="163"/>
      <c r="I27" s="163"/>
      <c r="J27" s="163"/>
      <c r="K27" s="163"/>
      <c r="L27" s="31"/>
      <c r="M27" s="31"/>
      <c r="N27" s="31"/>
      <c r="O27" s="31"/>
      <c r="P27" s="31"/>
      <c r="Q27" s="31"/>
      <c r="R27" s="31"/>
      <c r="S27" s="31"/>
      <c r="T27" s="31"/>
      <c r="U27" s="31"/>
      <c r="V27" s="31"/>
      <c r="W27" s="163"/>
      <c r="X27" s="163"/>
      <c r="Y27" s="31"/>
      <c r="Z27" s="31"/>
      <c r="AA27" s="31"/>
      <c r="AB27" s="31"/>
      <c r="AC27" s="31"/>
      <c r="AD27" s="31"/>
      <c r="AE27" s="19"/>
      <c r="AF27" s="19"/>
      <c r="AG27" s="19"/>
      <c r="AH27" s="19"/>
      <c r="AI27" s="19"/>
      <c r="AJ27" s="19"/>
      <c r="AK27" s="19"/>
      <c r="AL27" s="31"/>
      <c r="AM27" s="19"/>
      <c r="AN27" s="19"/>
      <c r="AO27" s="31"/>
      <c r="AP27" s="12"/>
    </row>
    <row r="28" spans="1:43" ht="17.25" customHeight="1">
      <c r="A28" s="9"/>
      <c r="B28" s="11"/>
      <c r="C28" s="163"/>
      <c r="D28" s="163"/>
      <c r="E28" s="32"/>
      <c r="F28" s="163"/>
      <c r="G28" s="163"/>
      <c r="H28" s="163"/>
      <c r="I28" s="163"/>
      <c r="J28" s="163"/>
      <c r="K28" s="163"/>
      <c r="L28" s="34"/>
      <c r="M28" s="34"/>
      <c r="N28" s="34"/>
      <c r="O28" s="34"/>
      <c r="P28" s="34"/>
      <c r="Q28" s="34"/>
      <c r="R28" s="34"/>
      <c r="S28" s="34"/>
      <c r="T28" s="34"/>
      <c r="U28" s="34"/>
      <c r="V28" s="34"/>
      <c r="W28" s="34"/>
      <c r="X28" s="34"/>
      <c r="Y28" s="35"/>
      <c r="Z28" s="35"/>
      <c r="AA28" s="35"/>
      <c r="AB28" s="35"/>
      <c r="AC28" s="34"/>
      <c r="AD28" s="162"/>
      <c r="AE28" s="19"/>
      <c r="AF28" s="19"/>
      <c r="AG28" s="19"/>
      <c r="AH28" s="19"/>
      <c r="AI28" s="19"/>
      <c r="AJ28" s="36"/>
      <c r="AK28" s="19"/>
      <c r="AL28" s="162"/>
      <c r="AM28" s="36"/>
      <c r="AN28" s="19"/>
      <c r="AO28" s="168"/>
      <c r="AP28" s="12"/>
    </row>
    <row r="29" spans="1:43" s="4" customFormat="1" ht="13.5" customHeight="1">
      <c r="A29" s="16"/>
      <c r="B29" s="113"/>
      <c r="C29" s="163"/>
      <c r="D29" s="163"/>
      <c r="E29" s="32"/>
      <c r="F29" s="163"/>
      <c r="G29" s="163"/>
      <c r="H29" s="163"/>
      <c r="I29" s="163"/>
      <c r="J29" s="163"/>
      <c r="K29" s="163"/>
      <c r="L29" s="163"/>
      <c r="M29" s="163"/>
      <c r="N29" s="163"/>
      <c r="O29" s="163"/>
      <c r="P29" s="162"/>
      <c r="Q29" s="162"/>
      <c r="R29" s="162"/>
      <c r="S29" s="32"/>
      <c r="T29" s="163"/>
      <c r="U29" s="163"/>
      <c r="V29" s="163"/>
      <c r="W29" s="163"/>
      <c r="X29" s="163"/>
      <c r="Y29" s="163"/>
      <c r="Z29" s="163"/>
      <c r="AA29" s="163"/>
      <c r="AB29" s="163"/>
      <c r="AC29" s="162"/>
      <c r="AD29" s="162"/>
      <c r="AE29" s="19"/>
      <c r="AF29" s="19"/>
      <c r="AG29" s="19"/>
      <c r="AH29" s="19"/>
      <c r="AI29" s="19"/>
      <c r="AJ29" s="19"/>
      <c r="AK29" s="19"/>
      <c r="AL29" s="19"/>
      <c r="AM29" s="19"/>
      <c r="AN29" s="19"/>
      <c r="AO29" s="19"/>
      <c r="AP29" s="17"/>
    </row>
    <row r="30" spans="1:43" ht="13.5" customHeight="1">
      <c r="A30" s="9"/>
      <c r="B30" s="11"/>
      <c r="C30" s="163"/>
      <c r="D30" s="163"/>
      <c r="E30" s="163"/>
      <c r="F30" s="163"/>
      <c r="G30" s="163"/>
      <c r="H30" s="163"/>
      <c r="I30" s="163"/>
      <c r="J30" s="163"/>
      <c r="K30" s="163"/>
      <c r="L30" s="163"/>
      <c r="M30" s="163"/>
      <c r="N30" s="163"/>
      <c r="O30" s="163"/>
      <c r="P30" s="162"/>
      <c r="Q30" s="162"/>
      <c r="R30" s="162"/>
      <c r="S30" s="162"/>
      <c r="T30" s="162"/>
      <c r="U30" s="162"/>
      <c r="V30" s="162"/>
      <c r="W30" s="162"/>
      <c r="X30" s="162"/>
      <c r="Y30" s="162"/>
      <c r="Z30" s="162"/>
      <c r="AA30" s="162"/>
      <c r="AB30" s="162"/>
      <c r="AC30" s="162"/>
      <c r="AD30" s="19"/>
      <c r="AE30" s="19"/>
      <c r="AF30" s="19"/>
      <c r="AG30" s="19"/>
      <c r="AH30" s="19"/>
      <c r="AI30" s="19"/>
      <c r="AJ30" s="19"/>
      <c r="AK30" s="19"/>
      <c r="AL30" s="19"/>
      <c r="AM30" s="19"/>
      <c r="AN30" s="19"/>
      <c r="AO30" s="19"/>
      <c r="AP30" s="12"/>
    </row>
    <row r="31" spans="1:43" ht="13.5" customHeight="1">
      <c r="A31" s="9"/>
      <c r="B31" s="11"/>
      <c r="C31" s="135"/>
      <c r="D31" s="135"/>
      <c r="E31" s="135"/>
      <c r="F31" s="135"/>
      <c r="G31" s="135"/>
      <c r="H31" s="135"/>
      <c r="I31" s="135"/>
      <c r="J31" s="135"/>
      <c r="K31" s="135"/>
      <c r="L31" s="31"/>
      <c r="M31" s="31"/>
      <c r="N31" s="31"/>
      <c r="O31" s="31"/>
      <c r="P31" s="31"/>
      <c r="Q31" s="31"/>
      <c r="R31" s="31"/>
      <c r="S31" s="135"/>
      <c r="T31" s="135"/>
      <c r="U31" s="135"/>
      <c r="V31" s="135"/>
      <c r="W31" s="135"/>
      <c r="X31" s="135"/>
      <c r="Y31" s="31"/>
      <c r="Z31" s="31"/>
      <c r="AA31" s="31"/>
      <c r="AB31" s="31"/>
      <c r="AC31" s="31"/>
      <c r="AD31" s="31"/>
      <c r="AE31" s="19"/>
      <c r="AF31" s="19"/>
      <c r="AG31" s="19"/>
      <c r="AH31" s="19"/>
      <c r="AI31" s="19"/>
      <c r="AJ31" s="19"/>
      <c r="AK31" s="19"/>
      <c r="AL31" s="31"/>
      <c r="AM31" s="19"/>
      <c r="AN31" s="19"/>
      <c r="AO31" s="31"/>
      <c r="AP31" s="12"/>
    </row>
    <row r="32" spans="1:43" ht="17.25" customHeight="1">
      <c r="A32" s="9"/>
      <c r="B32" s="11"/>
      <c r="C32" s="135"/>
      <c r="D32" s="135"/>
      <c r="E32" s="32"/>
      <c r="F32" s="135"/>
      <c r="G32" s="135"/>
      <c r="H32" s="135"/>
      <c r="I32" s="135"/>
      <c r="J32" s="135"/>
      <c r="K32" s="135"/>
      <c r="L32" s="34"/>
      <c r="M32" s="34"/>
      <c r="N32" s="34"/>
      <c r="O32" s="34"/>
      <c r="P32" s="34"/>
      <c r="Q32" s="34"/>
      <c r="R32" s="34"/>
      <c r="S32" s="32"/>
      <c r="T32" s="135"/>
      <c r="U32" s="135"/>
      <c r="V32" s="135"/>
      <c r="W32" s="135"/>
      <c r="X32" s="135"/>
      <c r="Y32" s="35"/>
      <c r="Z32" s="35"/>
      <c r="AA32" s="35"/>
      <c r="AB32" s="35"/>
      <c r="AC32" s="34"/>
      <c r="AD32" s="134"/>
      <c r="AE32" s="19"/>
      <c r="AF32" s="19"/>
      <c r="AG32" s="19"/>
      <c r="AH32" s="19"/>
      <c r="AI32" s="19"/>
      <c r="AJ32" s="36"/>
      <c r="AK32" s="19"/>
      <c r="AL32" s="134"/>
      <c r="AM32" s="36"/>
      <c r="AN32" s="19"/>
      <c r="AO32" s="168"/>
      <c r="AP32" s="12"/>
    </row>
    <row r="33" spans="1:42" s="4" customFormat="1" ht="13.5" customHeight="1">
      <c r="A33" s="16"/>
      <c r="B33" s="113"/>
      <c r="C33" s="135"/>
      <c r="D33" s="135"/>
      <c r="E33" s="32"/>
      <c r="F33" s="135"/>
      <c r="G33" s="135"/>
      <c r="H33" s="135"/>
      <c r="I33" s="135"/>
      <c r="J33" s="135"/>
      <c r="K33" s="135"/>
      <c r="L33" s="135"/>
      <c r="M33" s="135"/>
      <c r="N33" s="135"/>
      <c r="O33" s="135"/>
      <c r="P33" s="134"/>
      <c r="Q33" s="134"/>
      <c r="R33" s="134"/>
      <c r="S33" s="32"/>
      <c r="T33" s="135"/>
      <c r="U33" s="135"/>
      <c r="V33" s="135"/>
      <c r="W33" s="135"/>
      <c r="X33" s="135"/>
      <c r="Y33" s="135"/>
      <c r="Z33" s="135"/>
      <c r="AA33" s="135"/>
      <c r="AB33" s="135"/>
      <c r="AC33" s="134"/>
      <c r="AD33" s="134"/>
      <c r="AE33" s="19"/>
      <c r="AF33" s="19"/>
      <c r="AG33" s="19"/>
      <c r="AH33" s="19"/>
      <c r="AI33" s="19"/>
      <c r="AJ33" s="19"/>
      <c r="AK33" s="19"/>
      <c r="AL33" s="19"/>
      <c r="AM33" s="19"/>
      <c r="AN33" s="19"/>
      <c r="AO33" s="19"/>
      <c r="AP33" s="17"/>
    </row>
    <row r="34" spans="1:42" ht="13.5" customHeight="1">
      <c r="A34" s="9"/>
      <c r="B34" s="11"/>
      <c r="C34" s="135"/>
      <c r="D34" s="135"/>
      <c r="E34" s="135"/>
      <c r="F34" s="135"/>
      <c r="G34" s="135"/>
      <c r="H34" s="135"/>
      <c r="I34" s="135"/>
      <c r="J34" s="135"/>
      <c r="K34" s="135"/>
      <c r="L34" s="135"/>
      <c r="M34" s="135"/>
      <c r="N34" s="135"/>
      <c r="O34" s="135"/>
      <c r="P34" s="134"/>
      <c r="Q34" s="134"/>
      <c r="R34" s="134"/>
      <c r="S34" s="134"/>
      <c r="T34" s="134"/>
      <c r="U34" s="134"/>
      <c r="V34" s="134"/>
      <c r="W34" s="134"/>
      <c r="X34" s="134"/>
      <c r="Y34" s="134"/>
      <c r="Z34" s="134"/>
      <c r="AA34" s="134"/>
      <c r="AB34" s="134"/>
      <c r="AC34" s="134"/>
      <c r="AD34" s="19"/>
      <c r="AE34" s="19"/>
      <c r="AF34" s="19"/>
      <c r="AG34" s="19"/>
      <c r="AH34" s="19"/>
      <c r="AI34" s="19"/>
      <c r="AJ34" s="19"/>
      <c r="AK34" s="19"/>
      <c r="AL34" s="19"/>
      <c r="AM34" s="19"/>
      <c r="AN34" s="19"/>
      <c r="AO34" s="19"/>
      <c r="AP34" s="12"/>
    </row>
    <row r="35" spans="1:42" ht="13.5" customHeight="1">
      <c r="A35" s="9"/>
      <c r="B35" s="11"/>
      <c r="C35" s="135"/>
      <c r="D35" s="135"/>
      <c r="E35" s="135"/>
      <c r="F35" s="135"/>
      <c r="G35" s="135"/>
      <c r="H35" s="135"/>
      <c r="I35" s="135"/>
      <c r="J35" s="135"/>
      <c r="K35" s="135"/>
      <c r="L35" s="31"/>
      <c r="M35" s="31"/>
      <c r="N35" s="31"/>
      <c r="O35" s="31"/>
      <c r="P35" s="31"/>
      <c r="Q35" s="31"/>
      <c r="R35" s="134"/>
      <c r="S35" s="135"/>
      <c r="T35" s="135"/>
      <c r="U35" s="135"/>
      <c r="V35" s="135"/>
      <c r="W35" s="135"/>
      <c r="X35" s="135"/>
      <c r="Y35" s="31"/>
      <c r="Z35" s="31"/>
      <c r="AA35" s="31"/>
      <c r="AB35" s="31"/>
      <c r="AC35" s="31"/>
      <c r="AD35" s="31"/>
      <c r="AE35" s="19"/>
      <c r="AF35" s="19"/>
      <c r="AG35" s="19"/>
      <c r="AH35" s="19"/>
      <c r="AI35" s="19"/>
      <c r="AJ35" s="19"/>
      <c r="AK35" s="19"/>
      <c r="AL35" s="31"/>
      <c r="AM35" s="19"/>
      <c r="AN35" s="19"/>
      <c r="AO35" s="31"/>
      <c r="AP35" s="12"/>
    </row>
    <row r="36" spans="1:42" ht="17.25" customHeight="1">
      <c r="A36" s="9"/>
      <c r="B36" s="11"/>
      <c r="C36" s="135"/>
      <c r="D36" s="135"/>
      <c r="E36" s="32"/>
      <c r="F36" s="135"/>
      <c r="G36" s="135"/>
      <c r="H36" s="135"/>
      <c r="I36" s="135"/>
      <c r="J36" s="135"/>
      <c r="K36" s="135"/>
      <c r="L36" s="34"/>
      <c r="M36" s="34"/>
      <c r="N36" s="34"/>
      <c r="O36" s="34"/>
      <c r="P36" s="34"/>
      <c r="Q36" s="34"/>
      <c r="R36" s="134"/>
      <c r="S36" s="32"/>
      <c r="T36" s="135"/>
      <c r="U36" s="135"/>
      <c r="V36" s="135"/>
      <c r="W36" s="135"/>
      <c r="X36" s="135"/>
      <c r="Y36" s="35"/>
      <c r="Z36" s="35"/>
      <c r="AA36" s="35"/>
      <c r="AB36" s="35"/>
      <c r="AC36" s="34"/>
      <c r="AD36" s="134"/>
      <c r="AE36" s="19"/>
      <c r="AF36" s="19"/>
      <c r="AG36" s="19"/>
      <c r="AH36" s="19"/>
      <c r="AI36" s="19"/>
      <c r="AJ36" s="36"/>
      <c r="AK36" s="19"/>
      <c r="AL36" s="134"/>
      <c r="AM36" s="36"/>
      <c r="AN36" s="19"/>
      <c r="AO36" s="168"/>
      <c r="AP36" s="12"/>
    </row>
    <row r="37" spans="1:42" ht="17.25" customHeight="1">
      <c r="A37" s="9"/>
      <c r="B37" s="11"/>
      <c r="C37" s="135"/>
      <c r="D37" s="135"/>
      <c r="E37" s="32"/>
      <c r="F37" s="135"/>
      <c r="G37" s="135"/>
      <c r="H37" s="135"/>
      <c r="I37" s="135"/>
      <c r="J37" s="135"/>
      <c r="K37" s="135"/>
      <c r="L37" s="34"/>
      <c r="M37" s="34"/>
      <c r="N37" s="34"/>
      <c r="O37" s="34"/>
      <c r="P37" s="34"/>
      <c r="Q37" s="34"/>
      <c r="R37" s="134"/>
      <c r="S37" s="32"/>
      <c r="T37" s="135"/>
      <c r="U37" s="135"/>
      <c r="V37" s="135"/>
      <c r="W37" s="135"/>
      <c r="X37" s="135"/>
      <c r="Y37" s="35"/>
      <c r="Z37" s="35"/>
      <c r="AA37" s="35"/>
      <c r="AB37" s="35"/>
      <c r="AC37" s="34"/>
      <c r="AD37" s="134"/>
      <c r="AE37" s="19"/>
      <c r="AF37" s="19"/>
      <c r="AG37" s="19"/>
      <c r="AH37" s="19"/>
      <c r="AI37" s="19"/>
      <c r="AJ37" s="36"/>
      <c r="AK37" s="19"/>
      <c r="AL37" s="134"/>
      <c r="AM37" s="36"/>
      <c r="AN37" s="19"/>
      <c r="AO37" s="114"/>
      <c r="AP37" s="12"/>
    </row>
    <row r="38" spans="1:42" ht="13.5" customHeight="1">
      <c r="A38" s="9"/>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2"/>
    </row>
    <row r="39" spans="1:42" ht="13.5" customHeight="1">
      <c r="A39" s="9"/>
      <c r="B39" s="11"/>
      <c r="C39" s="11"/>
      <c r="D39" s="11"/>
      <c r="E39" s="11" t="s">
        <v>68</v>
      </c>
      <c r="F39" s="11"/>
      <c r="G39" s="11"/>
      <c r="H39" s="11"/>
      <c r="I39" s="11"/>
      <c r="J39" s="11"/>
      <c r="K39" s="11"/>
      <c r="L39" s="11"/>
      <c r="M39" s="11"/>
      <c r="N39" s="11"/>
      <c r="O39" s="11"/>
      <c r="P39" s="11"/>
      <c r="Q39" s="11"/>
      <c r="R39" s="11"/>
      <c r="S39" s="11"/>
      <c r="T39" s="11"/>
      <c r="U39" s="11"/>
      <c r="V39" s="11"/>
      <c r="W39" s="11" t="s">
        <v>216</v>
      </c>
      <c r="X39" s="11"/>
      <c r="Y39" s="11"/>
      <c r="Z39" s="11"/>
      <c r="AA39" s="39"/>
      <c r="AB39" s="39"/>
      <c r="AC39" s="39"/>
      <c r="AD39" s="39"/>
      <c r="AE39" s="39"/>
      <c r="AF39" s="39"/>
      <c r="AG39" s="39"/>
      <c r="AH39" s="39"/>
      <c r="AI39" s="39"/>
      <c r="AJ39" s="39"/>
      <c r="AK39" s="39"/>
      <c r="AL39" s="39"/>
      <c r="AM39" s="39"/>
      <c r="AN39" s="39"/>
      <c r="AO39" s="11" t="s">
        <v>62</v>
      </c>
      <c r="AP39" s="12"/>
    </row>
    <row r="40" spans="1:42" ht="13.5" customHeight="1">
      <c r="A40" s="9"/>
      <c r="B40" s="11"/>
      <c r="C40" s="11"/>
      <c r="D40" s="11"/>
      <c r="E40" s="11"/>
      <c r="F40" s="11"/>
      <c r="G40" s="11"/>
      <c r="H40" s="11"/>
      <c r="I40" s="11"/>
      <c r="J40" s="11"/>
      <c r="K40" s="11"/>
      <c r="L40" s="11"/>
      <c r="M40" s="11"/>
      <c r="N40" s="11"/>
      <c r="O40" s="11"/>
      <c r="P40" s="11"/>
      <c r="Q40" s="11"/>
      <c r="R40" s="11"/>
      <c r="S40" s="11"/>
      <c r="T40" s="11"/>
      <c r="U40" s="11"/>
      <c r="V40" s="11"/>
      <c r="W40" s="11"/>
      <c r="X40" s="11"/>
      <c r="Z40" s="11"/>
      <c r="AA40" s="11"/>
      <c r="AB40" s="11"/>
      <c r="AC40" s="167" t="s">
        <v>215</v>
      </c>
      <c r="AD40" s="11"/>
      <c r="AE40" s="116"/>
      <c r="AF40" s="116"/>
      <c r="AG40" s="116"/>
      <c r="AH40" s="116"/>
      <c r="AI40" s="116"/>
      <c r="AJ40" s="116"/>
      <c r="AK40" s="116"/>
      <c r="AL40" s="116"/>
      <c r="AO40" s="11"/>
      <c r="AP40" s="12"/>
    </row>
    <row r="41" spans="1:42" ht="13.5" customHeight="1">
      <c r="A41" s="9"/>
      <c r="B41" s="11"/>
      <c r="C41" s="11"/>
      <c r="D41" s="11"/>
      <c r="E41" s="11"/>
      <c r="F41" s="11"/>
      <c r="G41" s="11"/>
      <c r="H41" s="11"/>
      <c r="I41" s="11"/>
      <c r="J41" s="11"/>
      <c r="K41" s="11"/>
      <c r="L41" s="11"/>
      <c r="M41" s="11"/>
      <c r="N41" s="11"/>
      <c r="O41" s="11"/>
      <c r="P41" s="11"/>
      <c r="Q41" s="11"/>
      <c r="R41" s="11"/>
      <c r="S41" s="11"/>
      <c r="T41" s="11"/>
      <c r="U41" s="11"/>
      <c r="V41" s="11"/>
      <c r="W41" s="11"/>
      <c r="X41" s="11"/>
      <c r="Z41" s="11"/>
      <c r="AA41" s="11"/>
      <c r="AB41" s="11"/>
      <c r="AC41" s="111"/>
      <c r="AD41" s="11"/>
      <c r="AE41" s="116"/>
      <c r="AF41" s="116"/>
      <c r="AG41" s="116"/>
      <c r="AH41" s="116"/>
      <c r="AI41" s="116"/>
      <c r="AJ41" s="116"/>
      <c r="AK41" s="116"/>
      <c r="AL41" s="116"/>
      <c r="AO41" s="11"/>
      <c r="AP41" s="12"/>
    </row>
    <row r="42" spans="1:42" ht="13.5" customHeight="1">
      <c r="A42" s="9"/>
      <c r="B42" s="11"/>
      <c r="C42" s="11"/>
      <c r="D42" s="11"/>
      <c r="E42" s="11"/>
      <c r="F42" s="11"/>
      <c r="G42" s="11"/>
      <c r="H42" s="11"/>
      <c r="I42" s="11"/>
      <c r="J42" s="11"/>
      <c r="K42" s="11"/>
      <c r="L42" s="11"/>
      <c r="M42" s="11"/>
      <c r="N42" s="11"/>
      <c r="O42" s="11"/>
      <c r="P42" s="11"/>
      <c r="Q42" s="11"/>
      <c r="R42" s="11"/>
      <c r="S42" s="11"/>
      <c r="T42" s="11"/>
      <c r="U42" s="11"/>
      <c r="V42" s="11"/>
      <c r="W42" s="11"/>
      <c r="X42" s="11"/>
      <c r="Z42" s="117"/>
      <c r="AA42" s="200" t="s">
        <v>63</v>
      </c>
      <c r="AB42" s="596" t="str">
        <f>IF(COUNT(AO12:AO24)&gt;0,SUMPRODUCT(AO12:AO24,AQ12:AQ24)/SUM(AQ12:AQ24),"")</f>
        <v/>
      </c>
      <c r="AC42" s="596"/>
      <c r="AD42" s="596"/>
      <c r="AE42" s="147"/>
      <c r="AF42" s="147"/>
      <c r="AG42" s="116"/>
      <c r="AH42" s="116"/>
      <c r="AI42" s="116"/>
      <c r="AJ42" s="116"/>
      <c r="AK42" s="116"/>
      <c r="AL42" s="116"/>
      <c r="AO42" s="11"/>
      <c r="AP42" s="12"/>
    </row>
    <row r="43" spans="1:42" ht="13.5" customHeight="1">
      <c r="A43" s="9"/>
      <c r="B43" s="11"/>
      <c r="C43" s="11"/>
      <c r="D43" s="11"/>
      <c r="E43" s="11"/>
      <c r="F43" s="11"/>
      <c r="G43" s="11"/>
      <c r="H43" s="11"/>
      <c r="I43" s="11"/>
      <c r="J43" s="11"/>
      <c r="K43" s="11"/>
      <c r="L43" s="11"/>
      <c r="M43" s="11"/>
      <c r="N43" s="11"/>
      <c r="O43" s="11"/>
      <c r="P43" s="11"/>
      <c r="Q43" s="11"/>
      <c r="R43" s="11"/>
      <c r="S43" s="11"/>
      <c r="T43" s="11"/>
      <c r="U43" s="11"/>
      <c r="V43" s="11"/>
      <c r="W43" s="11"/>
      <c r="X43" s="11"/>
      <c r="Z43" s="11"/>
      <c r="AA43" s="11"/>
      <c r="AB43" s="11"/>
      <c r="AC43" s="111"/>
      <c r="AD43" s="11"/>
      <c r="AE43" s="116"/>
      <c r="AF43" s="116"/>
      <c r="AG43" s="116"/>
      <c r="AH43" s="116"/>
      <c r="AI43" s="116"/>
      <c r="AJ43" s="116"/>
      <c r="AK43" s="116"/>
      <c r="AL43" s="116"/>
      <c r="AO43" s="11"/>
      <c r="AP43" s="12"/>
    </row>
    <row r="44" spans="1:42" ht="13.5" customHeight="1">
      <c r="A44" s="9"/>
      <c r="B44" s="11"/>
      <c r="C44" s="11"/>
      <c r="D44" s="11"/>
      <c r="E44" s="11"/>
      <c r="F44" s="11"/>
      <c r="G44" s="11"/>
      <c r="H44" s="11"/>
      <c r="I44" s="11"/>
      <c r="J44" s="11"/>
      <c r="K44" s="11"/>
      <c r="L44" s="11"/>
      <c r="M44" s="11"/>
      <c r="N44" s="11"/>
      <c r="O44" s="11"/>
      <c r="P44" s="11"/>
      <c r="Q44" s="11"/>
      <c r="R44" s="11"/>
      <c r="S44" s="11"/>
      <c r="T44" s="11"/>
      <c r="U44" s="11"/>
      <c r="V44" s="11"/>
      <c r="W44" s="11"/>
      <c r="X44" s="11"/>
      <c r="Z44" s="11"/>
      <c r="AA44" s="11"/>
      <c r="AB44" s="11"/>
      <c r="AC44" s="111"/>
      <c r="AD44" s="11"/>
      <c r="AE44" s="116"/>
      <c r="AF44" s="116"/>
      <c r="AG44" s="116"/>
      <c r="AH44" s="116"/>
      <c r="AI44" s="116"/>
      <c r="AJ44" s="116"/>
      <c r="AK44" s="116"/>
      <c r="AL44" s="116"/>
      <c r="AO44" s="11"/>
      <c r="AP44" s="12"/>
    </row>
    <row r="45" spans="1:42" ht="13.5" customHeight="1">
      <c r="A45" s="9"/>
      <c r="B45" s="11"/>
      <c r="C45" s="11"/>
      <c r="D45" s="11"/>
      <c r="E45" s="11"/>
      <c r="F45" s="11"/>
      <c r="G45" s="11"/>
      <c r="H45" s="11"/>
      <c r="I45" s="11"/>
      <c r="J45" s="11"/>
      <c r="K45" s="11"/>
      <c r="L45" s="11"/>
      <c r="M45" s="11"/>
      <c r="N45" s="11"/>
      <c r="O45" s="11"/>
      <c r="P45" s="11"/>
      <c r="Q45" s="11"/>
      <c r="R45" s="11"/>
      <c r="S45" s="11"/>
      <c r="T45" s="11"/>
      <c r="U45" s="11"/>
      <c r="V45" s="11"/>
      <c r="W45" s="11"/>
      <c r="X45" s="11"/>
      <c r="Z45" s="11"/>
      <c r="AA45" s="11"/>
      <c r="AB45" s="11"/>
      <c r="AC45" s="111"/>
      <c r="AD45" s="11"/>
      <c r="AE45" s="116"/>
      <c r="AF45" s="116"/>
      <c r="AG45" s="116"/>
      <c r="AH45" s="116"/>
      <c r="AI45" s="116"/>
      <c r="AJ45" s="116"/>
      <c r="AK45" s="116"/>
      <c r="AL45" s="116"/>
      <c r="AO45" s="11"/>
      <c r="AP45" s="12"/>
    </row>
    <row r="46" spans="1:42" ht="23.25" customHeight="1">
      <c r="A46" s="9"/>
      <c r="B46" s="11"/>
      <c r="C46" s="11"/>
      <c r="D46" s="11"/>
      <c r="E46" s="11"/>
      <c r="F46" s="11"/>
      <c r="G46" s="11"/>
      <c r="H46" s="11"/>
      <c r="I46" s="11"/>
      <c r="J46" s="11"/>
      <c r="K46" s="11"/>
      <c r="L46" s="11"/>
      <c r="M46" s="11"/>
      <c r="N46" s="11"/>
      <c r="O46" s="11"/>
      <c r="P46" s="11"/>
      <c r="Q46" s="11"/>
      <c r="R46" s="11"/>
      <c r="S46" s="11"/>
      <c r="T46" s="11"/>
      <c r="U46" s="11"/>
      <c r="V46" s="11"/>
      <c r="W46" s="11"/>
      <c r="X46" s="11"/>
      <c r="Z46" s="11"/>
      <c r="AA46" s="11"/>
      <c r="AB46" s="11"/>
      <c r="AC46" s="111"/>
      <c r="AD46" s="11"/>
      <c r="AE46" s="116"/>
      <c r="AF46" s="116"/>
      <c r="AG46" s="116"/>
      <c r="AH46" s="116"/>
      <c r="AI46" s="116"/>
      <c r="AJ46" s="116"/>
      <c r="AK46" s="116"/>
      <c r="AL46" s="116"/>
      <c r="AO46" s="11"/>
      <c r="AP46" s="12"/>
    </row>
    <row r="47" spans="1:42" ht="23.25" customHeight="1">
      <c r="A47" s="9"/>
      <c r="B47" s="11"/>
      <c r="C47" s="11"/>
      <c r="D47" s="11"/>
      <c r="E47" s="11"/>
      <c r="F47" s="11"/>
      <c r="G47" s="11"/>
      <c r="H47" s="11"/>
      <c r="I47" s="11"/>
      <c r="J47" s="11"/>
      <c r="K47" s="11"/>
      <c r="L47" s="11"/>
      <c r="M47" s="11"/>
      <c r="N47" s="11"/>
      <c r="O47" s="11"/>
      <c r="P47" s="11"/>
      <c r="Q47" s="11"/>
      <c r="R47" s="11"/>
      <c r="S47" s="11"/>
      <c r="T47" s="11"/>
      <c r="U47" s="11"/>
      <c r="V47" s="11"/>
      <c r="W47" s="11"/>
      <c r="X47" s="11"/>
      <c r="Z47" s="11"/>
      <c r="AA47" s="11"/>
      <c r="AB47" s="11"/>
      <c r="AC47" s="111"/>
      <c r="AD47" s="11"/>
      <c r="AE47" s="116"/>
      <c r="AF47" s="116"/>
      <c r="AG47" s="116"/>
      <c r="AH47" s="116"/>
      <c r="AI47" s="116"/>
      <c r="AJ47" s="116"/>
      <c r="AK47" s="116"/>
      <c r="AL47" s="116"/>
      <c r="AO47" s="11"/>
      <c r="AP47" s="12"/>
    </row>
    <row r="48" spans="1:42" ht="27" customHeight="1">
      <c r="A48" s="9"/>
      <c r="B48" s="11"/>
      <c r="C48" s="11"/>
      <c r="D48" s="11"/>
      <c r="E48" s="11"/>
      <c r="F48" s="11"/>
      <c r="G48" s="11"/>
      <c r="H48" s="11"/>
      <c r="I48" s="11"/>
      <c r="J48" s="11"/>
      <c r="K48" s="11"/>
      <c r="L48" s="11"/>
      <c r="M48" s="11"/>
      <c r="N48" s="11"/>
      <c r="O48" s="11"/>
      <c r="P48" s="11"/>
      <c r="Q48" s="11"/>
      <c r="R48" s="11"/>
      <c r="S48" s="11"/>
      <c r="T48" s="11"/>
      <c r="U48" s="11"/>
      <c r="V48" s="11"/>
      <c r="W48" s="11"/>
      <c r="X48" s="11"/>
      <c r="Z48" s="11"/>
      <c r="AA48" s="11"/>
      <c r="AB48" s="11"/>
      <c r="AC48" s="111"/>
      <c r="AD48" s="11"/>
      <c r="AE48" s="116"/>
      <c r="AF48" s="116"/>
      <c r="AG48" s="116"/>
      <c r="AH48" s="116"/>
      <c r="AI48" s="116"/>
      <c r="AJ48" s="116"/>
      <c r="AK48" s="116"/>
      <c r="AL48" s="116"/>
      <c r="AO48" s="11"/>
      <c r="AP48" s="12"/>
    </row>
    <row r="49" spans="1:43" ht="27" customHeight="1">
      <c r="A49" s="9"/>
      <c r="B49" s="11"/>
      <c r="C49" s="11"/>
      <c r="D49" s="11"/>
      <c r="E49" s="11"/>
      <c r="F49" s="11"/>
      <c r="G49" s="11"/>
      <c r="H49" s="11"/>
      <c r="I49" s="11"/>
      <c r="J49" s="11"/>
      <c r="K49" s="11"/>
      <c r="L49" s="11"/>
      <c r="M49" s="11"/>
      <c r="N49" s="11"/>
      <c r="O49" s="11"/>
      <c r="P49" s="11"/>
      <c r="Q49" s="11"/>
      <c r="R49" s="11"/>
      <c r="S49" s="11"/>
      <c r="T49" s="11"/>
      <c r="U49" s="11"/>
      <c r="V49" s="11"/>
      <c r="W49" s="11"/>
      <c r="X49" s="11"/>
      <c r="Z49" s="11"/>
      <c r="AA49" s="11"/>
      <c r="AB49" s="11"/>
      <c r="AC49" s="111"/>
      <c r="AD49" s="11"/>
      <c r="AE49" s="116"/>
      <c r="AF49" s="116"/>
      <c r="AG49" s="116"/>
      <c r="AH49" s="116"/>
      <c r="AI49" s="116"/>
      <c r="AJ49" s="116"/>
      <c r="AK49" s="116"/>
      <c r="AL49" s="116"/>
      <c r="AO49" s="11"/>
      <c r="AP49" s="12"/>
    </row>
    <row r="50" spans="1:43" ht="13.5" customHeight="1">
      <c r="A50" s="9"/>
      <c r="B50" s="11"/>
      <c r="C50" s="11"/>
      <c r="D50" s="11"/>
      <c r="E50" s="11"/>
      <c r="F50" s="11"/>
      <c r="G50" s="11"/>
      <c r="H50" s="11"/>
      <c r="I50" s="11"/>
      <c r="J50" s="11"/>
      <c r="K50" s="11"/>
      <c r="L50" s="11"/>
      <c r="M50" s="11"/>
      <c r="N50" s="11"/>
      <c r="O50" s="11"/>
      <c r="P50" s="11"/>
      <c r="Q50" s="11"/>
      <c r="R50" s="11"/>
      <c r="S50" s="11"/>
      <c r="T50" s="11"/>
      <c r="U50" s="11"/>
      <c r="V50" s="11"/>
      <c r="W50" s="11"/>
      <c r="X50" s="11"/>
      <c r="Z50" s="11"/>
      <c r="AA50" s="11"/>
      <c r="AB50" s="11"/>
      <c r="AC50" s="111"/>
      <c r="AD50" s="11"/>
      <c r="AE50" s="116"/>
      <c r="AF50" s="116"/>
      <c r="AG50" s="116"/>
      <c r="AH50" s="116"/>
      <c r="AI50" s="116"/>
      <c r="AJ50" s="116"/>
      <c r="AK50" s="116"/>
      <c r="AL50" s="116"/>
      <c r="AO50" s="11"/>
      <c r="AP50" s="12"/>
    </row>
    <row r="51" spans="1:43" ht="13.5" customHeight="1">
      <c r="A51" s="9"/>
      <c r="B51" s="11"/>
      <c r="C51" s="11"/>
      <c r="D51" s="11"/>
      <c r="E51" s="11"/>
      <c r="F51" s="11"/>
      <c r="G51" s="11"/>
      <c r="H51" s="11"/>
      <c r="I51" s="11"/>
      <c r="J51" s="11"/>
      <c r="K51" s="11"/>
      <c r="L51" s="11"/>
      <c r="M51" s="11"/>
      <c r="N51" s="11"/>
      <c r="O51" s="11"/>
      <c r="P51" s="11"/>
      <c r="Q51" s="11"/>
      <c r="R51" s="11"/>
      <c r="S51" s="11"/>
      <c r="T51" s="11"/>
      <c r="U51" s="11"/>
      <c r="V51" s="11"/>
      <c r="W51" s="11"/>
      <c r="X51" s="11"/>
      <c r="Z51" s="11"/>
      <c r="AA51" s="11"/>
      <c r="AB51" s="11"/>
      <c r="AC51" s="111"/>
      <c r="AD51" s="11"/>
      <c r="AE51" s="116"/>
      <c r="AF51" s="116"/>
      <c r="AG51" s="116"/>
      <c r="AH51" s="116"/>
      <c r="AI51" s="116"/>
      <c r="AJ51" s="116"/>
      <c r="AK51" s="116"/>
      <c r="AL51" s="116"/>
      <c r="AO51" s="11"/>
      <c r="AP51" s="12"/>
    </row>
    <row r="52" spans="1:43" ht="13.5" customHeight="1">
      <c r="A52" s="9"/>
      <c r="B52" s="11"/>
      <c r="C52" s="11"/>
      <c r="D52" s="11"/>
      <c r="E52" s="11"/>
      <c r="F52" s="11"/>
      <c r="G52" s="11"/>
      <c r="H52" s="11"/>
      <c r="I52" s="11"/>
      <c r="J52" s="11"/>
      <c r="K52" s="11"/>
      <c r="L52" s="11"/>
      <c r="M52" s="11"/>
      <c r="N52" s="11"/>
      <c r="O52" s="11"/>
      <c r="P52" s="11"/>
      <c r="Q52" s="11"/>
      <c r="R52" s="11"/>
      <c r="S52" s="11"/>
      <c r="T52" s="11"/>
      <c r="U52" s="11"/>
      <c r="V52" s="11"/>
      <c r="W52" s="11"/>
      <c r="X52" s="11"/>
      <c r="Z52" s="11"/>
      <c r="AA52" s="11"/>
      <c r="AB52" s="11"/>
      <c r="AC52" s="111"/>
      <c r="AD52" s="11"/>
      <c r="AE52" s="116"/>
      <c r="AF52" s="116"/>
      <c r="AG52" s="116"/>
      <c r="AH52" s="116"/>
      <c r="AI52" s="116"/>
      <c r="AJ52" s="116"/>
      <c r="AK52" s="116"/>
      <c r="AL52" s="116"/>
      <c r="AO52" s="11"/>
      <c r="AP52" s="12"/>
    </row>
    <row r="53" spans="1:43" ht="13.5" customHeight="1">
      <c r="A53" s="9"/>
      <c r="B53" s="11"/>
      <c r="C53" s="11"/>
      <c r="D53" s="11"/>
      <c r="E53" s="11"/>
      <c r="F53" s="11"/>
      <c r="G53" s="11"/>
      <c r="H53" s="11"/>
      <c r="I53" s="11"/>
      <c r="J53" s="11"/>
      <c r="K53" s="11"/>
      <c r="L53" s="11"/>
      <c r="M53" s="11"/>
      <c r="N53" s="11"/>
      <c r="O53" s="11"/>
      <c r="P53" s="11"/>
      <c r="Q53" s="11"/>
      <c r="R53" s="11"/>
      <c r="S53" s="11"/>
      <c r="T53" s="11"/>
      <c r="U53" s="11"/>
      <c r="V53" s="11"/>
      <c r="W53" s="11"/>
      <c r="X53" s="11"/>
      <c r="Z53" s="11"/>
      <c r="AA53" s="11"/>
      <c r="AB53" s="11"/>
      <c r="AC53" s="111"/>
      <c r="AD53" s="11"/>
      <c r="AE53" s="116"/>
      <c r="AF53" s="116"/>
      <c r="AG53" s="116"/>
      <c r="AH53" s="116"/>
      <c r="AI53" s="116"/>
      <c r="AJ53" s="116"/>
      <c r="AK53" s="116"/>
      <c r="AL53" s="116"/>
      <c r="AO53" s="11"/>
      <c r="AP53" s="12"/>
    </row>
    <row r="54" spans="1:43" ht="13.5" customHeight="1">
      <c r="A54" s="9"/>
      <c r="B54" s="11"/>
      <c r="C54" s="11"/>
      <c r="D54" s="11"/>
      <c r="E54" s="11"/>
      <c r="F54" s="11"/>
      <c r="G54" s="11"/>
      <c r="H54" s="11"/>
      <c r="I54" s="11"/>
      <c r="J54" s="11"/>
      <c r="K54" s="11"/>
      <c r="L54" s="11"/>
      <c r="M54" s="11"/>
      <c r="N54" s="11"/>
      <c r="O54" s="11"/>
      <c r="P54" s="11"/>
      <c r="Q54" s="11"/>
      <c r="R54" s="11"/>
      <c r="S54" s="11"/>
      <c r="T54" s="11"/>
      <c r="U54" s="11"/>
      <c r="V54" s="11"/>
      <c r="W54" s="11"/>
      <c r="X54" s="11"/>
      <c r="Z54" s="11"/>
      <c r="AA54" s="11"/>
      <c r="AB54" s="11"/>
      <c r="AC54" s="111"/>
      <c r="AD54" s="11"/>
      <c r="AE54" s="116"/>
      <c r="AF54" s="116"/>
      <c r="AG54" s="116"/>
      <c r="AH54" s="116"/>
      <c r="AI54" s="116"/>
      <c r="AJ54" s="116"/>
      <c r="AK54" s="116"/>
      <c r="AL54" s="116"/>
      <c r="AO54" s="11"/>
      <c r="AP54" s="12"/>
    </row>
    <row r="55" spans="1:43" ht="13.5" customHeight="1">
      <c r="A55" s="9"/>
      <c r="B55" s="11"/>
      <c r="C55" s="11"/>
      <c r="D55" s="11"/>
      <c r="E55" s="11"/>
      <c r="F55" s="11"/>
      <c r="G55" s="11"/>
      <c r="H55" s="11"/>
      <c r="I55" s="11"/>
      <c r="J55" s="11"/>
      <c r="K55" s="11"/>
      <c r="L55" s="11"/>
      <c r="M55" s="11"/>
      <c r="N55" s="11"/>
      <c r="O55" s="11"/>
      <c r="P55" s="11"/>
      <c r="Q55" s="11"/>
      <c r="R55" s="11"/>
      <c r="S55" s="11"/>
      <c r="T55" s="11"/>
      <c r="U55" s="11"/>
      <c r="V55" s="11"/>
      <c r="W55" s="11"/>
      <c r="X55" s="11"/>
      <c r="Z55" s="11"/>
      <c r="AA55" s="11"/>
      <c r="AB55" s="11"/>
      <c r="AC55" s="111"/>
      <c r="AD55" s="11"/>
      <c r="AE55" s="116"/>
      <c r="AF55" s="116"/>
      <c r="AG55" s="116"/>
      <c r="AH55" s="116"/>
      <c r="AI55" s="116"/>
      <c r="AJ55" s="116"/>
      <c r="AK55" s="116"/>
      <c r="AL55" s="116"/>
      <c r="AO55" s="11"/>
      <c r="AP55" s="12"/>
    </row>
    <row r="56" spans="1:43" ht="13.5" customHeight="1">
      <c r="A56" s="9"/>
      <c r="B56" s="11"/>
      <c r="C56" s="11"/>
      <c r="D56" s="11"/>
      <c r="E56" s="11"/>
      <c r="F56" s="11"/>
      <c r="G56" s="11"/>
      <c r="H56" s="11"/>
      <c r="I56" s="11"/>
      <c r="J56" s="11"/>
      <c r="K56" s="11"/>
      <c r="L56" s="11"/>
      <c r="M56" s="11"/>
      <c r="N56" s="11"/>
      <c r="O56" s="11"/>
      <c r="P56" s="11"/>
      <c r="Q56" s="11"/>
      <c r="R56" s="11"/>
      <c r="S56" s="11"/>
      <c r="T56" s="11"/>
      <c r="U56" s="11"/>
      <c r="V56" s="11"/>
      <c r="W56" s="11"/>
      <c r="X56" s="11"/>
      <c r="Z56" s="11"/>
      <c r="AA56" s="11"/>
      <c r="AB56" s="11"/>
      <c r="AC56" s="111"/>
      <c r="AD56" s="11"/>
      <c r="AE56" s="116"/>
      <c r="AF56" s="116"/>
      <c r="AG56" s="116"/>
      <c r="AH56" s="116"/>
      <c r="AI56" s="116"/>
      <c r="AJ56" s="116"/>
      <c r="AK56" s="116"/>
      <c r="AL56" s="116"/>
      <c r="AO56" s="11"/>
      <c r="AP56" s="12"/>
    </row>
    <row r="57" spans="1:43" ht="17.25" customHeight="1">
      <c r="A57" s="13"/>
      <c r="B57" s="14"/>
      <c r="C57" s="14"/>
      <c r="D57" s="14"/>
      <c r="E57" s="90" t="s">
        <v>326</v>
      </c>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586"/>
      <c r="AG57" s="586"/>
      <c r="AH57" s="586"/>
      <c r="AI57" s="586"/>
      <c r="AJ57" s="586"/>
      <c r="AK57" s="14"/>
      <c r="AL57" s="14"/>
      <c r="AM57" s="14"/>
      <c r="AN57" s="14"/>
      <c r="AO57" s="14"/>
      <c r="AP57" s="12"/>
      <c r="AQ57" s="9"/>
    </row>
    <row r="58" spans="1:43" ht="13.5" customHeight="1">
      <c r="AP58" s="7"/>
      <c r="AQ58" s="11"/>
    </row>
    <row r="59" spans="1:43" ht="13.5" customHeight="1">
      <c r="AP59" s="11"/>
      <c r="AQ59" s="11"/>
    </row>
    <row r="60" spans="1:43" ht="13.5" customHeight="1">
      <c r="AP60" s="11"/>
      <c r="AQ60" s="11"/>
    </row>
    <row r="61" spans="1:43" s="38" customFormat="1" ht="42.7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37"/>
      <c r="AQ61" s="37"/>
    </row>
    <row r="62" spans="1:43" ht="13.5" customHeight="1">
      <c r="AP62" s="11"/>
      <c r="AQ62" s="11"/>
    </row>
    <row r="63" spans="1:43" ht="13.5" customHeight="1">
      <c r="AP63" s="11"/>
      <c r="AQ63" s="11"/>
    </row>
    <row r="64" spans="1:43" ht="16.5" customHeight="1">
      <c r="AP64" s="11"/>
      <c r="AQ64" s="11"/>
    </row>
    <row r="65" spans="42:43" ht="13.5" customHeight="1">
      <c r="AP65" s="11"/>
      <c r="AQ65" s="11"/>
    </row>
    <row r="66" spans="42:43" ht="16.5" customHeight="1">
      <c r="AP66" s="11"/>
      <c r="AQ66" s="11"/>
    </row>
    <row r="67" spans="42:43" ht="13.5" customHeight="1">
      <c r="AP67" s="11"/>
      <c r="AQ67" s="11"/>
    </row>
    <row r="68" spans="42:43" ht="16.5" customHeight="1">
      <c r="AP68" s="11"/>
      <c r="AQ68" s="11"/>
    </row>
    <row r="69" spans="42:43" ht="13.5" customHeight="1">
      <c r="AP69" s="11"/>
      <c r="AQ69" s="11"/>
    </row>
    <row r="70" spans="42:43" ht="16.5" customHeight="1">
      <c r="AP70" s="11"/>
      <c r="AQ70" s="11"/>
    </row>
    <row r="71" spans="42:43" ht="13.5" customHeight="1">
      <c r="AP71" s="11"/>
      <c r="AQ71" s="11"/>
    </row>
    <row r="72" spans="42:43" ht="16.5" customHeight="1">
      <c r="AP72" s="11"/>
      <c r="AQ72" s="11"/>
    </row>
    <row r="73" spans="42:43" ht="13.5" customHeight="1">
      <c r="AP73" s="11"/>
      <c r="AQ73" s="11"/>
    </row>
    <row r="74" spans="42:43" ht="16.5" customHeight="1">
      <c r="AP74" s="11"/>
      <c r="AQ74" s="11"/>
    </row>
    <row r="75" spans="42:43" ht="13.5" customHeight="1">
      <c r="AP75" s="11"/>
      <c r="AQ75" s="11"/>
    </row>
    <row r="76" spans="42:43" ht="16.5" customHeight="1">
      <c r="AP76" s="11"/>
      <c r="AQ76" s="11"/>
    </row>
    <row r="77" spans="42:43" ht="13.5" customHeight="1">
      <c r="AP77" s="11"/>
      <c r="AQ77" s="11"/>
    </row>
    <row r="78" spans="42:43" ht="16.5" customHeight="1">
      <c r="AP78" s="11"/>
      <c r="AQ78" s="11"/>
    </row>
    <row r="79" spans="42:43" ht="13.5" customHeight="1">
      <c r="AP79" s="11"/>
      <c r="AQ79" s="11"/>
    </row>
    <row r="80" spans="42:43" ht="16.5" customHeight="1">
      <c r="AP80" s="11"/>
      <c r="AQ80" s="11"/>
    </row>
    <row r="81" spans="42:43" ht="13.5" customHeight="1">
      <c r="AP81" s="11"/>
      <c r="AQ81" s="11"/>
    </row>
    <row r="82" spans="42:43" ht="16.5" customHeight="1">
      <c r="AP82" s="11"/>
      <c r="AQ82" s="11"/>
    </row>
    <row r="83" spans="42:43" ht="13.5" customHeight="1">
      <c r="AP83" s="11"/>
      <c r="AQ83" s="11"/>
    </row>
    <row r="84" spans="42:43" ht="13.5" customHeight="1">
      <c r="AP84" s="11"/>
      <c r="AQ84" s="11"/>
    </row>
    <row r="85" spans="42:43" ht="13.5" customHeight="1">
      <c r="AP85" s="11"/>
      <c r="AQ85" s="11"/>
    </row>
    <row r="86" spans="42:43" ht="13.5" customHeight="1">
      <c r="AP86" s="11"/>
      <c r="AQ86" s="11"/>
    </row>
    <row r="87" spans="42:43" ht="5.25" customHeight="1">
      <c r="AP87" s="11"/>
      <c r="AQ87" s="11"/>
    </row>
    <row r="88" spans="42:43" ht="19.5" customHeight="1">
      <c r="AP88" s="11"/>
      <c r="AQ88" s="11"/>
    </row>
    <row r="89" spans="42:43" ht="13.5" customHeight="1">
      <c r="AP89" s="11"/>
      <c r="AQ89" s="11"/>
    </row>
    <row r="90" spans="42:43" ht="13.5" customHeight="1">
      <c r="AP90" s="112"/>
      <c r="AQ90" s="11"/>
    </row>
    <row r="91" spans="42:43" ht="18.75" customHeight="1">
      <c r="AP91" s="11"/>
      <c r="AQ91" s="11"/>
    </row>
    <row r="92" spans="42:43" ht="13.5" customHeight="1">
      <c r="AP92" s="11"/>
      <c r="AQ92" s="11"/>
    </row>
    <row r="93" spans="42:43" ht="13.5" customHeight="1">
      <c r="AP93" s="11"/>
      <c r="AQ93" s="11"/>
    </row>
    <row r="94" spans="42:43" ht="13.5" customHeight="1">
      <c r="AP94" s="11"/>
      <c r="AQ94" s="11"/>
    </row>
    <row r="95" spans="42:43" ht="13.5" customHeight="1">
      <c r="AP95" s="11"/>
      <c r="AQ95" s="11"/>
    </row>
    <row r="96" spans="42:43" ht="13.5" customHeight="1">
      <c r="AP96" s="11"/>
      <c r="AQ96" s="11"/>
    </row>
    <row r="97" spans="42:43" ht="5.25" customHeight="1">
      <c r="AP97" s="11"/>
      <c r="AQ97" s="11"/>
    </row>
    <row r="98" spans="42:43" ht="13.5" customHeight="1">
      <c r="AP98" s="11"/>
      <c r="AQ98" s="11"/>
    </row>
    <row r="99" spans="42:43" ht="13.5" customHeight="1">
      <c r="AP99" s="11"/>
      <c r="AQ99" s="11"/>
    </row>
    <row r="100" spans="42:43" ht="16.5" customHeight="1">
      <c r="AP100" s="11"/>
      <c r="AQ100" s="11"/>
    </row>
    <row r="101" spans="42:43" ht="13.5" customHeight="1">
      <c r="AP101" s="11"/>
      <c r="AQ101" s="11"/>
    </row>
    <row r="102" spans="42:43" ht="30.75" customHeight="1">
      <c r="AP102" s="11"/>
      <c r="AQ102" s="11"/>
    </row>
    <row r="103" spans="42:43" ht="13.5" customHeight="1"/>
    <row r="104" spans="42:43" ht="13.5" customHeight="1"/>
    <row r="105" spans="42:43" ht="13.5" customHeight="1"/>
    <row r="106" spans="42:43" ht="13.5" customHeight="1"/>
    <row r="107" spans="42:43" ht="13.5" customHeight="1"/>
    <row r="108" spans="42:43" ht="13.5" customHeight="1"/>
    <row r="109" spans="42:43" ht="13.5" customHeight="1"/>
    <row r="110" spans="42:43" ht="13.5" customHeight="1"/>
    <row r="111" spans="42:43" ht="13.5" customHeight="1"/>
    <row r="112" spans="42:43" ht="13.5" customHeight="1"/>
    <row r="113" ht="13.5" customHeight="1"/>
    <row r="114" ht="13.5" customHeight="1"/>
    <row r="115" ht="13.5" customHeight="1"/>
    <row r="116" ht="13.5" customHeight="1"/>
  </sheetData>
  <sheetProtection password="C5CA" sheet="1" objects="1" scenarios="1" formatCells="0"/>
  <mergeCells count="12">
    <mergeCell ref="AF57:AJ57"/>
    <mergeCell ref="A1:AP1"/>
    <mergeCell ref="A2:AP2"/>
    <mergeCell ref="AE5:AO5"/>
    <mergeCell ref="AE6:AP6"/>
    <mergeCell ref="AA5:AD5"/>
    <mergeCell ref="B6:E6"/>
    <mergeCell ref="B5:E5"/>
    <mergeCell ref="AB6:AD6"/>
    <mergeCell ref="F6:AA6"/>
    <mergeCell ref="F5:Y5"/>
    <mergeCell ref="AB42:AD42"/>
  </mergeCells>
  <pageMargins left="0.25" right="0.25" top="0.75" bottom="0.75" header="0.3" footer="0.3"/>
  <pageSetup scale="83" orientation="portrait" r:id="rId1"/>
  <headerFooter>
    <oddFooter xml:space="preserve">&amp;LISQ-006-FO
&amp;CRev: A
&amp;"Arial,Italic"Copies must be verified for current revision.&amp;RDate: 11/01/2012
</oddFooter>
  </headerFooter>
  <drawing r:id="rId2"/>
</worksheet>
</file>

<file path=xl/worksheets/sheet8.xml><?xml version="1.0" encoding="utf-8"?>
<worksheet xmlns="http://schemas.openxmlformats.org/spreadsheetml/2006/main" xmlns:r="http://schemas.openxmlformats.org/officeDocument/2006/relationships">
  <sheetPr codeName="Plan17">
    <pageSetUpPr fitToPage="1"/>
  </sheetPr>
  <dimension ref="A1:AM44"/>
  <sheetViews>
    <sheetView zoomScale="110" zoomScaleNormal="110" workbookViewId="0">
      <selection activeCell="B11" sqref="B11:AE42"/>
    </sheetView>
  </sheetViews>
  <sheetFormatPr defaultRowHeight="12.75"/>
  <cols>
    <col min="1" max="1" width="1.42578125" style="5" customWidth="1"/>
    <col min="2" max="5" width="3.140625" style="5" customWidth="1"/>
    <col min="6" max="6" width="4.85546875" style="5" customWidth="1"/>
    <col min="7" max="21" width="3.140625" style="5" customWidth="1"/>
    <col min="22" max="22" width="4.140625" style="5" customWidth="1"/>
    <col min="23" max="31" width="3.140625" style="5" customWidth="1"/>
    <col min="32" max="32" width="1.5703125" style="5" customWidth="1"/>
    <col min="33" max="16384" width="9.140625" style="5"/>
  </cols>
  <sheetData>
    <row r="1" spans="1:39" ht="27.75" customHeight="1">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
    </row>
    <row r="2" spans="1:39" ht="26.25" customHeight="1">
      <c r="A2" s="9"/>
      <c r="B2" s="607" t="s">
        <v>248</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12"/>
    </row>
    <row r="3" spans="1:39" ht="22.5">
      <c r="A3" s="248"/>
      <c r="B3" s="525"/>
      <c r="C3" s="525"/>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12"/>
    </row>
    <row r="4" spans="1:39" ht="15.75">
      <c r="A4" s="9"/>
      <c r="B4" s="10"/>
      <c r="C4" s="10"/>
      <c r="D4" s="10"/>
      <c r="E4" s="10"/>
      <c r="F4" s="10"/>
      <c r="G4" s="10"/>
      <c r="H4" s="10"/>
      <c r="I4" s="10"/>
      <c r="J4" s="10"/>
      <c r="K4" s="10"/>
      <c r="L4" s="10"/>
      <c r="M4" s="10"/>
      <c r="N4" s="10"/>
      <c r="O4" s="10"/>
      <c r="P4" s="11"/>
      <c r="Q4" s="11"/>
      <c r="R4" s="11"/>
      <c r="S4" s="11"/>
      <c r="T4" s="11"/>
      <c r="U4" s="11"/>
      <c r="V4" s="11"/>
      <c r="W4" s="11"/>
      <c r="X4" s="11"/>
      <c r="Y4" s="11"/>
      <c r="Z4" s="11"/>
      <c r="AA4" s="11"/>
      <c r="AB4" s="11"/>
      <c r="AC4" s="11"/>
      <c r="AD4" s="11"/>
      <c r="AE4" s="11"/>
      <c r="AF4" s="12"/>
    </row>
    <row r="5" spans="1:39" ht="14.25">
      <c r="A5" s="510" t="s">
        <v>28</v>
      </c>
      <c r="B5" s="511"/>
      <c r="C5" s="511"/>
      <c r="D5" s="511"/>
      <c r="E5" s="507" t="str">
        <f>IF(Cover!C10="","",Cover!C10)</f>
        <v/>
      </c>
      <c r="F5" s="507"/>
      <c r="G5" s="507"/>
      <c r="H5" s="507"/>
      <c r="I5" s="507"/>
      <c r="J5" s="507"/>
      <c r="K5" s="507"/>
      <c r="L5" s="507"/>
      <c r="M5" s="507"/>
      <c r="N5" s="507"/>
      <c r="O5" s="507"/>
      <c r="P5" s="507"/>
      <c r="Q5" s="606" t="s">
        <v>87</v>
      </c>
      <c r="R5" s="606"/>
      <c r="S5" s="606"/>
      <c r="T5" s="606"/>
      <c r="U5" s="507" t="str">
        <f>IF(Cover!C13="","",Cover!C13)</f>
        <v/>
      </c>
      <c r="V5" s="507"/>
      <c r="W5" s="507"/>
      <c r="X5" s="507"/>
      <c r="Y5" s="507"/>
      <c r="Z5" s="507"/>
      <c r="AA5" s="507"/>
      <c r="AB5" s="507"/>
      <c r="AC5" s="507"/>
      <c r="AD5" s="507"/>
      <c r="AE5" s="507"/>
      <c r="AF5" s="8"/>
      <c r="AG5" s="11"/>
      <c r="AH5" s="11"/>
      <c r="AI5" s="11"/>
      <c r="AJ5" s="11"/>
      <c r="AK5" s="11"/>
      <c r="AL5" s="11"/>
      <c r="AM5" s="12"/>
    </row>
    <row r="6" spans="1:39" ht="14.25">
      <c r="A6" s="508" t="s">
        <v>66</v>
      </c>
      <c r="B6" s="509"/>
      <c r="C6" s="509"/>
      <c r="D6" s="509"/>
      <c r="E6" s="514" t="str">
        <f>IF(Cover!C4="","",Cover!C4)</f>
        <v xml:space="preserve"> </v>
      </c>
      <c r="F6" s="514"/>
      <c r="G6" s="514"/>
      <c r="H6" s="514"/>
      <c r="I6" s="514"/>
      <c r="J6" s="514"/>
      <c r="K6" s="514"/>
      <c r="L6" s="514"/>
      <c r="M6" s="514"/>
      <c r="N6" s="514"/>
      <c r="O6" s="514"/>
      <c r="P6" s="514"/>
      <c r="Q6" s="514"/>
      <c r="R6" s="514"/>
      <c r="S6" s="514"/>
      <c r="T6" s="609" t="s">
        <v>29</v>
      </c>
      <c r="U6" s="609"/>
      <c r="V6" s="512" t="str">
        <f>IF(Cover!C5="","",Cover!C5)</f>
        <v/>
      </c>
      <c r="W6" s="512"/>
      <c r="X6" s="512"/>
      <c r="Y6" s="512"/>
      <c r="Z6" s="512"/>
      <c r="AA6" s="512"/>
      <c r="AB6" s="512"/>
      <c r="AC6" s="512"/>
      <c r="AD6" s="512"/>
      <c r="AE6" s="512"/>
      <c r="AF6" s="513"/>
      <c r="AG6" s="11"/>
      <c r="AH6" s="11"/>
      <c r="AI6" s="11"/>
      <c r="AJ6" s="11"/>
      <c r="AK6" s="11"/>
      <c r="AL6" s="11"/>
      <c r="AM6" s="12"/>
    </row>
    <row r="7" spans="1:39">
      <c r="A7" s="9"/>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2"/>
    </row>
    <row r="8" spans="1:39" s="4" customFormat="1" ht="15">
      <c r="A8" s="16"/>
      <c r="B8" s="527" t="s">
        <v>184</v>
      </c>
      <c r="C8" s="527"/>
      <c r="D8" s="527"/>
      <c r="E8" s="527"/>
      <c r="F8" s="527"/>
      <c r="G8" s="527"/>
      <c r="H8" s="527"/>
      <c r="I8" s="527"/>
      <c r="J8" s="527"/>
      <c r="K8" s="527"/>
      <c r="L8" s="527"/>
      <c r="M8" s="527"/>
      <c r="N8" s="527"/>
      <c r="O8" s="527"/>
      <c r="P8" s="527"/>
      <c r="Q8" s="527"/>
      <c r="R8" s="527"/>
      <c r="S8" s="527"/>
      <c r="T8" s="527"/>
      <c r="U8" s="527"/>
      <c r="V8" s="527"/>
      <c r="W8" s="527"/>
      <c r="X8" s="527"/>
      <c r="Y8" s="527"/>
      <c r="Z8" s="527"/>
      <c r="AA8" s="527"/>
      <c r="AB8" s="527"/>
      <c r="AC8" s="527"/>
      <c r="AD8" s="527"/>
      <c r="AE8" s="527"/>
      <c r="AF8" s="17"/>
    </row>
    <row r="9" spans="1:39" s="4" customFormat="1" ht="15">
      <c r="A9" s="1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17"/>
    </row>
    <row r="10" spans="1:39" s="4" customFormat="1" ht="21" customHeight="1">
      <c r="A10" s="16"/>
      <c r="B10" s="597" t="s">
        <v>185</v>
      </c>
      <c r="C10" s="598"/>
      <c r="D10" s="598"/>
      <c r="E10" s="598"/>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9"/>
      <c r="AF10" s="17"/>
    </row>
    <row r="11" spans="1:39" s="4" customFormat="1" ht="21" customHeight="1">
      <c r="A11" s="16"/>
      <c r="B11" s="600"/>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2"/>
      <c r="AF11" s="17"/>
    </row>
    <row r="12" spans="1:39" s="4" customFormat="1" ht="21" customHeight="1">
      <c r="A12" s="16"/>
      <c r="B12" s="600"/>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2"/>
      <c r="AF12" s="17"/>
    </row>
    <row r="13" spans="1:39" s="4" customFormat="1" ht="21" customHeight="1">
      <c r="A13" s="16"/>
      <c r="B13" s="600"/>
      <c r="C13" s="601"/>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2"/>
      <c r="AF13" s="17"/>
    </row>
    <row r="14" spans="1:39" s="4" customFormat="1" ht="21" customHeight="1">
      <c r="A14" s="16"/>
      <c r="B14" s="600"/>
      <c r="C14" s="601"/>
      <c r="D14" s="601"/>
      <c r="E14" s="601"/>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2"/>
      <c r="AF14" s="17"/>
    </row>
    <row r="15" spans="1:39" s="4" customFormat="1" ht="21" customHeight="1">
      <c r="A15" s="16"/>
      <c r="B15" s="600"/>
      <c r="C15" s="601"/>
      <c r="D15" s="601"/>
      <c r="E15" s="601"/>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2"/>
      <c r="AF15" s="17"/>
    </row>
    <row r="16" spans="1:39" s="4" customFormat="1" ht="21" customHeight="1">
      <c r="A16" s="16"/>
      <c r="B16" s="600"/>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2"/>
      <c r="AF16" s="17"/>
    </row>
    <row r="17" spans="1:32" s="4" customFormat="1" ht="21" customHeight="1">
      <c r="A17" s="16"/>
      <c r="B17" s="600"/>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2"/>
      <c r="AF17" s="17"/>
    </row>
    <row r="18" spans="1:32" s="4" customFormat="1" ht="21" customHeight="1">
      <c r="A18" s="16"/>
      <c r="B18" s="600"/>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2"/>
      <c r="AF18" s="17"/>
    </row>
    <row r="19" spans="1:32" s="4" customFormat="1" ht="21" customHeight="1">
      <c r="A19" s="16"/>
      <c r="B19" s="600"/>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2"/>
      <c r="AF19" s="17"/>
    </row>
    <row r="20" spans="1:32" s="4" customFormat="1" ht="15">
      <c r="A20" s="16"/>
      <c r="B20" s="600"/>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2"/>
      <c r="AF20" s="17"/>
    </row>
    <row r="21" spans="1:32" s="4" customFormat="1" ht="15">
      <c r="A21" s="16"/>
      <c r="B21" s="600"/>
      <c r="C21" s="601"/>
      <c r="D21" s="601"/>
      <c r="E21" s="601"/>
      <c r="F21" s="601"/>
      <c r="G21" s="601"/>
      <c r="H21" s="601"/>
      <c r="I21" s="601"/>
      <c r="J21" s="601"/>
      <c r="K21" s="601"/>
      <c r="L21" s="601"/>
      <c r="M21" s="601"/>
      <c r="N21" s="601"/>
      <c r="O21" s="601"/>
      <c r="P21" s="601"/>
      <c r="Q21" s="601"/>
      <c r="R21" s="601"/>
      <c r="S21" s="601"/>
      <c r="T21" s="601"/>
      <c r="U21" s="601"/>
      <c r="V21" s="601"/>
      <c r="W21" s="601"/>
      <c r="X21" s="601"/>
      <c r="Y21" s="601"/>
      <c r="Z21" s="601"/>
      <c r="AA21" s="601"/>
      <c r="AB21" s="601"/>
      <c r="AC21" s="601"/>
      <c r="AD21" s="601"/>
      <c r="AE21" s="602"/>
      <c r="AF21" s="17"/>
    </row>
    <row r="22" spans="1:32" s="4" customFormat="1" ht="15">
      <c r="A22" s="16"/>
      <c r="B22" s="600"/>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2"/>
      <c r="AF22" s="17"/>
    </row>
    <row r="23" spans="1:32" s="4" customFormat="1" ht="15">
      <c r="A23" s="16"/>
      <c r="B23" s="600"/>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2"/>
      <c r="AF23" s="17"/>
    </row>
    <row r="24" spans="1:32" s="4" customFormat="1" ht="15">
      <c r="A24" s="16"/>
      <c r="B24" s="600"/>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2"/>
      <c r="AF24" s="17"/>
    </row>
    <row r="25" spans="1:32" s="4" customFormat="1" ht="15">
      <c r="A25" s="16"/>
      <c r="B25" s="600"/>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2"/>
      <c r="AF25" s="17"/>
    </row>
    <row r="26" spans="1:32" s="4" customFormat="1" ht="15">
      <c r="A26" s="16"/>
      <c r="B26" s="600"/>
      <c r="C26" s="601"/>
      <c r="D26" s="601"/>
      <c r="E26" s="601"/>
      <c r="F26" s="601"/>
      <c r="G26" s="601"/>
      <c r="H26" s="601"/>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2"/>
      <c r="AF26" s="17"/>
    </row>
    <row r="27" spans="1:32" s="4" customFormat="1" ht="15">
      <c r="A27" s="16"/>
      <c r="B27" s="600"/>
      <c r="C27" s="601"/>
      <c r="D27" s="601"/>
      <c r="E27" s="601"/>
      <c r="F27" s="601"/>
      <c r="G27" s="601"/>
      <c r="H27" s="601"/>
      <c r="I27" s="601"/>
      <c r="J27" s="601"/>
      <c r="K27" s="601"/>
      <c r="L27" s="601"/>
      <c r="M27" s="601"/>
      <c r="N27" s="601"/>
      <c r="O27" s="601"/>
      <c r="P27" s="601"/>
      <c r="Q27" s="601"/>
      <c r="R27" s="601"/>
      <c r="S27" s="601"/>
      <c r="T27" s="601"/>
      <c r="U27" s="601"/>
      <c r="V27" s="601"/>
      <c r="W27" s="601"/>
      <c r="X27" s="601"/>
      <c r="Y27" s="601"/>
      <c r="Z27" s="601"/>
      <c r="AA27" s="601"/>
      <c r="AB27" s="601"/>
      <c r="AC27" s="601"/>
      <c r="AD27" s="601"/>
      <c r="AE27" s="602"/>
      <c r="AF27" s="17"/>
    </row>
    <row r="28" spans="1:32" s="4" customFormat="1" ht="15">
      <c r="A28" s="16"/>
      <c r="B28" s="600"/>
      <c r="C28" s="601"/>
      <c r="D28" s="601"/>
      <c r="E28" s="601"/>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2"/>
      <c r="AF28" s="17"/>
    </row>
    <row r="29" spans="1:32" s="4" customFormat="1" ht="15">
      <c r="A29" s="16"/>
      <c r="B29" s="600"/>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2"/>
      <c r="AF29" s="17"/>
    </row>
    <row r="30" spans="1:32" s="4" customFormat="1" ht="15">
      <c r="A30" s="16"/>
      <c r="B30" s="600"/>
      <c r="C30" s="601"/>
      <c r="D30" s="601"/>
      <c r="E30" s="601"/>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2"/>
      <c r="AF30" s="17"/>
    </row>
    <row r="31" spans="1:32" s="4" customFormat="1" ht="15">
      <c r="A31" s="16"/>
      <c r="B31" s="600"/>
      <c r="C31" s="601"/>
      <c r="D31" s="601"/>
      <c r="E31" s="601"/>
      <c r="F31" s="601"/>
      <c r="G31" s="601"/>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2"/>
      <c r="AF31" s="17"/>
    </row>
    <row r="32" spans="1:32" s="4" customFormat="1" ht="15">
      <c r="A32" s="16"/>
      <c r="B32" s="600"/>
      <c r="C32" s="601"/>
      <c r="D32" s="601"/>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2"/>
      <c r="AF32" s="17"/>
    </row>
    <row r="33" spans="1:32" s="4" customFormat="1" ht="15">
      <c r="A33" s="16"/>
      <c r="B33" s="600"/>
      <c r="C33" s="601"/>
      <c r="D33" s="601"/>
      <c r="E33" s="601"/>
      <c r="F33" s="601"/>
      <c r="G33" s="601"/>
      <c r="H33" s="601"/>
      <c r="I33" s="601"/>
      <c r="J33" s="601"/>
      <c r="K33" s="601"/>
      <c r="L33" s="601"/>
      <c r="M33" s="601"/>
      <c r="N33" s="601"/>
      <c r="O33" s="601"/>
      <c r="P33" s="601"/>
      <c r="Q33" s="601"/>
      <c r="R33" s="601"/>
      <c r="S33" s="601"/>
      <c r="T33" s="601"/>
      <c r="U33" s="601"/>
      <c r="V33" s="601"/>
      <c r="W33" s="601"/>
      <c r="X33" s="601"/>
      <c r="Y33" s="601"/>
      <c r="Z33" s="601"/>
      <c r="AA33" s="601"/>
      <c r="AB33" s="601"/>
      <c r="AC33" s="601"/>
      <c r="AD33" s="601"/>
      <c r="AE33" s="602"/>
      <c r="AF33" s="17"/>
    </row>
    <row r="34" spans="1:32" s="4" customFormat="1" ht="15">
      <c r="A34" s="16"/>
      <c r="B34" s="600"/>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c r="AE34" s="602"/>
      <c r="AF34" s="17"/>
    </row>
    <row r="35" spans="1:32" s="4" customFormat="1" ht="15">
      <c r="A35" s="16"/>
      <c r="B35" s="600"/>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2"/>
      <c r="AF35" s="17"/>
    </row>
    <row r="36" spans="1:32" s="4" customFormat="1" ht="15">
      <c r="A36" s="16"/>
      <c r="B36" s="600"/>
      <c r="C36" s="601"/>
      <c r="D36" s="601"/>
      <c r="E36" s="601"/>
      <c r="F36" s="601"/>
      <c r="G36" s="601"/>
      <c r="H36" s="601"/>
      <c r="I36" s="601"/>
      <c r="J36" s="601"/>
      <c r="K36" s="601"/>
      <c r="L36" s="601"/>
      <c r="M36" s="601"/>
      <c r="N36" s="601"/>
      <c r="O36" s="601"/>
      <c r="P36" s="601"/>
      <c r="Q36" s="601"/>
      <c r="R36" s="601"/>
      <c r="S36" s="601"/>
      <c r="T36" s="601"/>
      <c r="U36" s="601"/>
      <c r="V36" s="601"/>
      <c r="W36" s="601"/>
      <c r="X36" s="601"/>
      <c r="Y36" s="601"/>
      <c r="Z36" s="601"/>
      <c r="AA36" s="601"/>
      <c r="AB36" s="601"/>
      <c r="AC36" s="601"/>
      <c r="AD36" s="601"/>
      <c r="AE36" s="602"/>
      <c r="AF36" s="17"/>
    </row>
    <row r="37" spans="1:32" s="4" customFormat="1" ht="15">
      <c r="A37" s="16"/>
      <c r="B37" s="600"/>
      <c r="C37" s="601"/>
      <c r="D37" s="601"/>
      <c r="E37" s="601"/>
      <c r="F37" s="601"/>
      <c r="G37" s="601"/>
      <c r="H37" s="601"/>
      <c r="I37" s="601"/>
      <c r="J37" s="601"/>
      <c r="K37" s="601"/>
      <c r="L37" s="601"/>
      <c r="M37" s="601"/>
      <c r="N37" s="601"/>
      <c r="O37" s="601"/>
      <c r="P37" s="601"/>
      <c r="Q37" s="601"/>
      <c r="R37" s="601"/>
      <c r="S37" s="601"/>
      <c r="T37" s="601"/>
      <c r="U37" s="601"/>
      <c r="V37" s="601"/>
      <c r="W37" s="601"/>
      <c r="X37" s="601"/>
      <c r="Y37" s="601"/>
      <c r="Z37" s="601"/>
      <c r="AA37" s="601"/>
      <c r="AB37" s="601"/>
      <c r="AC37" s="601"/>
      <c r="AD37" s="601"/>
      <c r="AE37" s="602"/>
      <c r="AF37" s="17"/>
    </row>
    <row r="38" spans="1:32" s="4" customFormat="1" ht="15">
      <c r="A38" s="16"/>
      <c r="B38" s="600"/>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2"/>
      <c r="AF38" s="17"/>
    </row>
    <row r="39" spans="1:32" s="4" customFormat="1" ht="15">
      <c r="A39" s="16"/>
      <c r="B39" s="600"/>
      <c r="C39" s="601"/>
      <c r="D39" s="601"/>
      <c r="E39" s="601"/>
      <c r="F39" s="601"/>
      <c r="G39" s="601"/>
      <c r="H39" s="601"/>
      <c r="I39" s="601"/>
      <c r="J39" s="601"/>
      <c r="K39" s="601"/>
      <c r="L39" s="601"/>
      <c r="M39" s="601"/>
      <c r="N39" s="601"/>
      <c r="O39" s="601"/>
      <c r="P39" s="601"/>
      <c r="Q39" s="601"/>
      <c r="R39" s="601"/>
      <c r="S39" s="601"/>
      <c r="T39" s="601"/>
      <c r="U39" s="601"/>
      <c r="V39" s="601"/>
      <c r="W39" s="601"/>
      <c r="X39" s="601"/>
      <c r="Y39" s="601"/>
      <c r="Z39" s="601"/>
      <c r="AA39" s="601"/>
      <c r="AB39" s="601"/>
      <c r="AC39" s="601"/>
      <c r="AD39" s="601"/>
      <c r="AE39" s="602"/>
      <c r="AF39" s="17"/>
    </row>
    <row r="40" spans="1:32" s="4" customFormat="1" ht="15">
      <c r="A40" s="16"/>
      <c r="B40" s="600"/>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2"/>
      <c r="AF40" s="17"/>
    </row>
    <row r="41" spans="1:32" s="4" customFormat="1" ht="15">
      <c r="A41" s="16"/>
      <c r="B41" s="600"/>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2"/>
      <c r="AF41" s="17"/>
    </row>
    <row r="42" spans="1:32" s="4" customFormat="1" ht="15">
      <c r="A42" s="16"/>
      <c r="B42" s="603"/>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5"/>
      <c r="AF42" s="17"/>
    </row>
    <row r="43" spans="1:32" s="4" customFormat="1" ht="15">
      <c r="A43" s="16"/>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17"/>
    </row>
    <row r="44" spans="1:32">
      <c r="A44" s="13"/>
      <c r="B44" s="14" t="s">
        <v>248</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5"/>
    </row>
  </sheetData>
  <sheetProtection password="C5CA" sheet="1" objects="1" scenarios="1" formatCells="0"/>
  <mergeCells count="13">
    <mergeCell ref="B10:AE10"/>
    <mergeCell ref="B11:AE42"/>
    <mergeCell ref="Q5:T5"/>
    <mergeCell ref="B2:AE2"/>
    <mergeCell ref="B3:AE3"/>
    <mergeCell ref="B8:AE8"/>
    <mergeCell ref="E5:P5"/>
    <mergeCell ref="U5:AE5"/>
    <mergeCell ref="A5:D5"/>
    <mergeCell ref="A6:D6"/>
    <mergeCell ref="V6:AF6"/>
    <mergeCell ref="T6:U6"/>
    <mergeCell ref="E6:S6"/>
  </mergeCells>
  <pageMargins left="0.25" right="0.25" top="0.75" bottom="0.75" header="0.3" footer="0.3"/>
  <pageSetup scale="94" orientation="portrait" r:id="rId1"/>
  <headerFooter>
    <oddFooter xml:space="preserve">&amp;LISQ-006-FO
&amp;CRev: A
&amp;"Arial,Italic"Copies must be verified for current revision. &amp;"Arial,Regular"     &amp;RDate: 11/01/2012
</oddFooter>
  </headerFooter>
  <drawing r:id="rId2"/>
</worksheet>
</file>

<file path=xl/worksheets/sheet9.xml><?xml version="1.0" encoding="utf-8"?>
<worksheet xmlns="http://schemas.openxmlformats.org/spreadsheetml/2006/main" xmlns:r="http://schemas.openxmlformats.org/officeDocument/2006/relationships">
  <dimension ref="A1:BB31"/>
  <sheetViews>
    <sheetView zoomScale="70" zoomScaleNormal="70" zoomScaleSheetLayoutView="65" workbookViewId="0">
      <selection activeCell="A25" sqref="A25:I31"/>
    </sheetView>
  </sheetViews>
  <sheetFormatPr defaultRowHeight="12.75"/>
  <cols>
    <col min="1" max="1" width="7.28515625" style="43" customWidth="1"/>
    <col min="2" max="2" width="61.7109375" style="43" customWidth="1"/>
    <col min="3" max="3" width="21.140625" style="43" customWidth="1"/>
    <col min="4" max="4" width="19.5703125" style="43" customWidth="1"/>
    <col min="5" max="5" width="25.5703125" style="43" customWidth="1"/>
    <col min="6" max="6" width="30" style="43" customWidth="1"/>
    <col min="7" max="7" width="60.28515625" style="43" customWidth="1"/>
    <col min="8" max="8" width="9.140625" style="43"/>
    <col min="9" max="9" width="7.7109375" style="43" customWidth="1"/>
    <col min="10" max="16384" width="9.140625" style="43"/>
  </cols>
  <sheetData>
    <row r="1" spans="1:54" ht="26.25" customHeight="1">
      <c r="A1" s="652"/>
      <c r="B1" s="653"/>
      <c r="C1" s="44" t="s">
        <v>28</v>
      </c>
      <c r="D1" s="660" t="str">
        <f>IF(Cover!C10="","",Cover!C10)</f>
        <v/>
      </c>
      <c r="E1" s="661"/>
      <c r="F1" s="44" t="s">
        <v>69</v>
      </c>
      <c r="G1" s="656"/>
      <c r="H1" s="657"/>
      <c r="I1" s="622" t="s">
        <v>88</v>
      </c>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row>
    <row r="2" spans="1:54" ht="26.25" customHeight="1">
      <c r="A2" s="652"/>
      <c r="B2" s="653"/>
      <c r="C2" s="92" t="s">
        <v>87</v>
      </c>
      <c r="D2" s="662" t="str">
        <f>IF(Cover!C13="","",Cover!C13)</f>
        <v/>
      </c>
      <c r="E2" s="663"/>
      <c r="F2" s="45" t="s">
        <v>71</v>
      </c>
      <c r="G2" s="402"/>
      <c r="H2" s="403"/>
      <c r="I2" s="623"/>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row>
    <row r="3" spans="1:54" ht="26.25" customHeight="1">
      <c r="A3" s="654"/>
      <c r="B3" s="655"/>
      <c r="C3" s="92" t="s">
        <v>70</v>
      </c>
      <c r="D3" s="662" t="str">
        <f>IF(Cover!H5="","",Cover!H5)</f>
        <v/>
      </c>
      <c r="E3" s="663"/>
      <c r="F3" s="45" t="s">
        <v>72</v>
      </c>
      <c r="G3" s="402"/>
      <c r="H3" s="403"/>
      <c r="I3" s="623"/>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row>
    <row r="4" spans="1:54" ht="26.25" customHeight="1">
      <c r="A4" s="652"/>
      <c r="B4" s="653"/>
      <c r="C4" s="92" t="s">
        <v>29</v>
      </c>
      <c r="D4" s="616" t="str">
        <f>IF(Cover!C5="","",Cover!C5)</f>
        <v/>
      </c>
      <c r="E4" s="617"/>
      <c r="F4" s="45" t="s">
        <v>73</v>
      </c>
      <c r="G4" s="658"/>
      <c r="H4" s="659"/>
      <c r="I4" s="623"/>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row>
    <row r="5" spans="1:54" ht="26.25" customHeight="1">
      <c r="A5" s="652"/>
      <c r="B5" s="653"/>
      <c r="C5" s="92" t="s">
        <v>111</v>
      </c>
      <c r="D5" s="618"/>
      <c r="E5" s="619"/>
      <c r="F5" s="45" t="s">
        <v>74</v>
      </c>
      <c r="G5" s="379"/>
      <c r="H5" s="375"/>
      <c r="I5" s="623"/>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row>
    <row r="6" spans="1:54" ht="33" customHeight="1" thickBot="1">
      <c r="A6" s="46" t="s">
        <v>43</v>
      </c>
      <c r="B6" s="47" t="s">
        <v>75</v>
      </c>
      <c r="C6" s="620" t="s">
        <v>76</v>
      </c>
      <c r="D6" s="621"/>
      <c r="E6" s="47" t="s">
        <v>77</v>
      </c>
      <c r="F6" s="47" t="s">
        <v>78</v>
      </c>
      <c r="G6" s="47" t="s">
        <v>79</v>
      </c>
      <c r="H6" s="48" t="s">
        <v>80</v>
      </c>
      <c r="I6" s="624"/>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row>
    <row r="7" spans="1:54" ht="35.25" customHeight="1">
      <c r="A7" s="49">
        <v>1</v>
      </c>
      <c r="B7" s="376"/>
      <c r="C7" s="610"/>
      <c r="D7" s="611"/>
      <c r="E7" s="376"/>
      <c r="F7" s="376"/>
      <c r="G7" s="376"/>
      <c r="H7" s="375"/>
      <c r="I7" s="37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row>
    <row r="8" spans="1:54" ht="35.25" customHeight="1">
      <c r="A8" s="49">
        <v>2</v>
      </c>
      <c r="B8" s="376"/>
      <c r="C8" s="610"/>
      <c r="D8" s="611"/>
      <c r="E8" s="376"/>
      <c r="F8" s="376"/>
      <c r="G8" s="376"/>
      <c r="H8" s="375"/>
      <c r="I8" s="37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row>
    <row r="9" spans="1:54" ht="35.25" customHeight="1">
      <c r="A9" s="49">
        <v>3</v>
      </c>
      <c r="B9" s="376"/>
      <c r="C9" s="610"/>
      <c r="D9" s="611"/>
      <c r="E9" s="376"/>
      <c r="F9" s="376"/>
      <c r="G9" s="376"/>
      <c r="H9" s="375"/>
      <c r="I9" s="37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7"/>
      <c r="BB9" s="367"/>
    </row>
    <row r="10" spans="1:54" ht="35.25" customHeight="1">
      <c r="A10" s="49">
        <v>4</v>
      </c>
      <c r="B10" s="376"/>
      <c r="C10" s="610"/>
      <c r="D10" s="611"/>
      <c r="E10" s="376"/>
      <c r="F10" s="376"/>
      <c r="G10" s="376"/>
      <c r="H10" s="375"/>
      <c r="I10" s="37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row>
    <row r="11" spans="1:54" ht="35.25" customHeight="1">
      <c r="A11" s="49">
        <v>5</v>
      </c>
      <c r="B11" s="376"/>
      <c r="C11" s="610"/>
      <c r="D11" s="611"/>
      <c r="E11" s="376"/>
      <c r="F11" s="376"/>
      <c r="G11" s="376"/>
      <c r="H11" s="375"/>
      <c r="I11" s="37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row>
    <row r="12" spans="1:54" ht="35.25" customHeight="1">
      <c r="A12" s="49">
        <v>6</v>
      </c>
      <c r="B12" s="376"/>
      <c r="C12" s="610"/>
      <c r="D12" s="611"/>
      <c r="E12" s="376"/>
      <c r="F12" s="376"/>
      <c r="G12" s="376"/>
      <c r="H12" s="375"/>
      <c r="I12" s="37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7"/>
      <c r="AT12" s="367"/>
      <c r="AU12" s="367"/>
      <c r="AV12" s="367"/>
      <c r="AW12" s="367"/>
      <c r="AX12" s="367"/>
      <c r="AY12" s="367"/>
      <c r="AZ12" s="367"/>
      <c r="BA12" s="367"/>
      <c r="BB12" s="367"/>
    </row>
    <row r="13" spans="1:54" ht="35.25" customHeight="1">
      <c r="A13" s="49">
        <v>7</v>
      </c>
      <c r="B13" s="376"/>
      <c r="C13" s="610"/>
      <c r="D13" s="611"/>
      <c r="E13" s="376"/>
      <c r="F13" s="376"/>
      <c r="G13" s="376"/>
      <c r="H13" s="375"/>
      <c r="I13" s="37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row>
    <row r="14" spans="1:54" ht="35.25" customHeight="1">
      <c r="A14" s="49">
        <v>8</v>
      </c>
      <c r="B14" s="376"/>
      <c r="C14" s="610"/>
      <c r="D14" s="611"/>
      <c r="E14" s="376"/>
      <c r="F14" s="376"/>
      <c r="G14" s="376"/>
      <c r="H14" s="375"/>
      <c r="I14" s="37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row>
    <row r="15" spans="1:54" ht="35.25" customHeight="1">
      <c r="A15" s="49">
        <v>9</v>
      </c>
      <c r="B15" s="376"/>
      <c r="C15" s="610"/>
      <c r="D15" s="611"/>
      <c r="E15" s="376"/>
      <c r="F15" s="376"/>
      <c r="G15" s="376"/>
      <c r="H15" s="375"/>
      <c r="I15" s="37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row>
    <row r="16" spans="1:54" ht="35.25" customHeight="1">
      <c r="A16" s="49">
        <v>10</v>
      </c>
      <c r="B16" s="376"/>
      <c r="C16" s="610"/>
      <c r="D16" s="611"/>
      <c r="E16" s="376"/>
      <c r="F16" s="376"/>
      <c r="G16" s="376"/>
      <c r="H16" s="375"/>
      <c r="I16" s="37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row>
    <row r="17" spans="1:54" ht="35.25" customHeight="1">
      <c r="A17" s="49">
        <v>11</v>
      </c>
      <c r="B17" s="376"/>
      <c r="C17" s="610"/>
      <c r="D17" s="611"/>
      <c r="E17" s="376"/>
      <c r="F17" s="376"/>
      <c r="G17" s="376"/>
      <c r="H17" s="375"/>
      <c r="I17" s="37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row>
    <row r="18" spans="1:54" ht="35.25" customHeight="1">
      <c r="A18" s="49">
        <v>12</v>
      </c>
      <c r="B18" s="376"/>
      <c r="C18" s="610"/>
      <c r="D18" s="611"/>
      <c r="E18" s="376"/>
      <c r="F18" s="376"/>
      <c r="G18" s="376"/>
      <c r="H18" s="375"/>
      <c r="I18" s="37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row>
    <row r="19" spans="1:54" ht="35.25" customHeight="1">
      <c r="A19" s="49">
        <v>13</v>
      </c>
      <c r="B19" s="376"/>
      <c r="C19" s="610"/>
      <c r="D19" s="611"/>
      <c r="E19" s="376"/>
      <c r="F19" s="376"/>
      <c r="G19" s="376"/>
      <c r="H19" s="375"/>
      <c r="I19" s="37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row>
    <row r="20" spans="1:54" ht="35.25" customHeight="1">
      <c r="A20" s="49">
        <v>14</v>
      </c>
      <c r="B20" s="376"/>
      <c r="C20" s="610"/>
      <c r="D20" s="611"/>
      <c r="E20" s="376"/>
      <c r="F20" s="376"/>
      <c r="G20" s="376"/>
      <c r="H20" s="375"/>
      <c r="I20" s="37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row>
    <row r="21" spans="1:54" ht="35.25" customHeight="1" thickBot="1">
      <c r="A21" s="50">
        <v>15</v>
      </c>
      <c r="B21" s="378"/>
      <c r="C21" s="612"/>
      <c r="D21" s="613"/>
      <c r="E21" s="378"/>
      <c r="F21" s="378"/>
      <c r="G21" s="378"/>
      <c r="H21" s="375"/>
      <c r="I21" s="37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row>
    <row r="22" spans="1:54" ht="32.25" customHeight="1">
      <c r="A22" s="640" t="s">
        <v>89</v>
      </c>
      <c r="B22" s="641"/>
      <c r="C22" s="380" t="s">
        <v>81</v>
      </c>
      <c r="D22" s="614"/>
      <c r="E22" s="615"/>
      <c r="F22" s="380" t="s">
        <v>82</v>
      </c>
      <c r="G22" s="642"/>
      <c r="H22" s="643"/>
      <c r="I22" s="644"/>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row>
    <row r="23" spans="1:54" ht="32.25" customHeight="1" thickBot="1">
      <c r="A23" s="645" t="s">
        <v>83</v>
      </c>
      <c r="B23" s="646"/>
      <c r="C23" s="647"/>
      <c r="D23" s="648"/>
      <c r="E23" s="649"/>
      <c r="F23" s="51" t="s">
        <v>70</v>
      </c>
      <c r="G23" s="650"/>
      <c r="H23" s="650"/>
      <c r="I23" s="651"/>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row>
    <row r="24" spans="1:54" ht="16.5" customHeight="1">
      <c r="A24" s="625" t="s">
        <v>84</v>
      </c>
      <c r="B24" s="626"/>
      <c r="C24" s="627"/>
      <c r="D24" s="627"/>
      <c r="E24" s="627"/>
      <c r="F24" s="627"/>
      <c r="G24" s="627"/>
      <c r="H24" s="627"/>
      <c r="I24" s="628"/>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row>
    <row r="25" spans="1:54" ht="22.5" customHeight="1">
      <c r="A25" s="629"/>
      <c r="B25" s="630"/>
      <c r="C25" s="630"/>
      <c r="D25" s="630"/>
      <c r="E25" s="630"/>
      <c r="F25" s="630"/>
      <c r="G25" s="630"/>
      <c r="H25" s="630"/>
      <c r="I25" s="631"/>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row>
    <row r="26" spans="1:54" ht="22.5" customHeight="1">
      <c r="A26" s="632"/>
      <c r="B26" s="633"/>
      <c r="C26" s="633"/>
      <c r="D26" s="633"/>
      <c r="E26" s="633"/>
      <c r="F26" s="633"/>
      <c r="G26" s="633"/>
      <c r="H26" s="633"/>
      <c r="I26" s="634"/>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row>
    <row r="27" spans="1:54" ht="22.5" customHeight="1">
      <c r="A27" s="632"/>
      <c r="B27" s="633"/>
      <c r="C27" s="633"/>
      <c r="D27" s="633"/>
      <c r="E27" s="633"/>
      <c r="F27" s="633"/>
      <c r="G27" s="633"/>
      <c r="H27" s="633"/>
      <c r="I27" s="634"/>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row>
    <row r="28" spans="1:54" ht="22.5" customHeight="1">
      <c r="A28" s="632"/>
      <c r="B28" s="633"/>
      <c r="C28" s="635"/>
      <c r="D28" s="635"/>
      <c r="E28" s="635"/>
      <c r="F28" s="635"/>
      <c r="G28" s="635"/>
      <c r="H28" s="635"/>
      <c r="I28" s="636"/>
      <c r="J28" s="381"/>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row>
    <row r="29" spans="1:54" ht="22.5" customHeight="1">
      <c r="A29" s="632"/>
      <c r="B29" s="633"/>
      <c r="C29" s="633"/>
      <c r="D29" s="633"/>
      <c r="E29" s="633"/>
      <c r="F29" s="633"/>
      <c r="G29" s="633"/>
      <c r="H29" s="633"/>
      <c r="I29" s="634"/>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row>
    <row r="30" spans="1:54" ht="22.5" customHeight="1">
      <c r="A30" s="632"/>
      <c r="B30" s="633"/>
      <c r="C30" s="633"/>
      <c r="D30" s="633"/>
      <c r="E30" s="633"/>
      <c r="F30" s="633"/>
      <c r="G30" s="633"/>
      <c r="H30" s="633"/>
      <c r="I30" s="634"/>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row>
    <row r="31" spans="1:54" ht="22.5" customHeight="1" thickBot="1">
      <c r="A31" s="637"/>
      <c r="B31" s="638"/>
      <c r="C31" s="638"/>
      <c r="D31" s="638"/>
      <c r="E31" s="638"/>
      <c r="F31" s="638"/>
      <c r="G31" s="638"/>
      <c r="H31" s="638"/>
      <c r="I31" s="639"/>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row>
  </sheetData>
  <sheetProtection password="C5CA" sheet="1" objects="1" scenarios="1" formatCells="0" selectLockedCells="1"/>
  <mergeCells count="35">
    <mergeCell ref="I1:I6"/>
    <mergeCell ref="A24:I24"/>
    <mergeCell ref="A25:I31"/>
    <mergeCell ref="A22:B22"/>
    <mergeCell ref="G22:I22"/>
    <mergeCell ref="A23:B23"/>
    <mergeCell ref="C23:E23"/>
    <mergeCell ref="G23:I23"/>
    <mergeCell ref="A1:B5"/>
    <mergeCell ref="G1:H1"/>
    <mergeCell ref="G2:H2"/>
    <mergeCell ref="G3:H3"/>
    <mergeCell ref="G4:H4"/>
    <mergeCell ref="D1:E1"/>
    <mergeCell ref="D2:E2"/>
    <mergeCell ref="D3:E3"/>
    <mergeCell ref="D4:E4"/>
    <mergeCell ref="D5:E5"/>
    <mergeCell ref="C6:D6"/>
    <mergeCell ref="C7:D7"/>
    <mergeCell ref="C8:D8"/>
    <mergeCell ref="C9:D9"/>
    <mergeCell ref="C10:D10"/>
    <mergeCell ref="C11:D11"/>
    <mergeCell ref="C12:D12"/>
    <mergeCell ref="C13:D13"/>
    <mergeCell ref="C14:D14"/>
    <mergeCell ref="C15:D15"/>
    <mergeCell ref="C21:D21"/>
    <mergeCell ref="D22:E22"/>
    <mergeCell ref="C16:D16"/>
    <mergeCell ref="C17:D17"/>
    <mergeCell ref="C18:D18"/>
    <mergeCell ref="C19:D19"/>
    <mergeCell ref="C20:D20"/>
  </mergeCells>
  <conditionalFormatting sqref="H7:H21">
    <cfRule type="cellIs" dxfId="71" priority="7" operator="equal">
      <formula>"OK"</formula>
    </cfRule>
  </conditionalFormatting>
  <conditionalFormatting sqref="I7:I21">
    <cfRule type="cellIs" dxfId="70" priority="4" operator="equal">
      <formula>"N"</formula>
    </cfRule>
    <cfRule type="cellIs" dxfId="69" priority="5" operator="equal">
      <formula>"Y"</formula>
    </cfRule>
    <cfRule type="cellIs" dxfId="68" priority="6" operator="equal">
      <formula>"Y"</formula>
    </cfRule>
  </conditionalFormatting>
  <conditionalFormatting sqref="H8:H21">
    <cfRule type="cellIs" dxfId="67" priority="2" operator="equal">
      <formula>"NG"</formula>
    </cfRule>
    <cfRule type="cellIs" dxfId="66" priority="3" operator="equal">
      <formula>"OK"</formula>
    </cfRule>
  </conditionalFormatting>
  <conditionalFormatting sqref="H7:H21">
    <cfRule type="cellIs" dxfId="65" priority="1" operator="equal">
      <formula>"NG"</formula>
    </cfRule>
  </conditionalFormatting>
  <printOptions horizontalCentered="1"/>
  <pageMargins left="0.25" right="0.25" top="0.75" bottom="0.75" header="0.3" footer="0.3"/>
  <pageSetup scale="54" orientation="landscape" r:id="rId1"/>
  <headerFooter>
    <oddFooter xml:space="preserve">&amp;LISO-006-FO
&amp;CRev: A
&amp;"Arial,Italic"Copies must be verified for current revision&amp;"Arial,Regular".&amp;RDate: 11/01/2012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89E477BDEC648A93965F6719D0BFB" ma:contentTypeVersion="2" ma:contentTypeDescription="Create a new document." ma:contentTypeScope="" ma:versionID="a1c9b0a81556ae46f165e4835737de82">
  <xsd:schema xmlns:xsd="http://www.w3.org/2001/XMLSchema" xmlns:xs="http://www.w3.org/2001/XMLSchema" xmlns:p="http://schemas.microsoft.com/office/2006/metadata/properties" xmlns:ns2="2048c6e4-801c-4c4a-8d4d-70580a9b08d1" targetNamespace="http://schemas.microsoft.com/office/2006/metadata/properties" ma:root="true" ma:fieldsID="8fd363fbd10450ca6fdff7187b017f0e" ns2:_="">
    <xsd:import namespace="2048c6e4-801c-4c4a-8d4d-70580a9b08d1"/>
    <xsd:element name="properties">
      <xsd:complexType>
        <xsd:sequence>
          <xsd:element name="documentManagement">
            <xsd:complexType>
              <xsd:all>
                <xsd:element ref="ns2:Assigned_x0020_to0" minOccurs="0"/>
                <xsd:element ref="ns2:Issue_x0020_Status" minOccurs="0"/>
                <xsd:element ref="ns2:Pirority" minOccurs="0"/>
                <xsd:element ref="ns2:Description0" minOccurs="0"/>
                <xsd:element ref="ns2:Catagory" minOccurs="0"/>
                <xsd:element ref="ns2:Update" minOccurs="0"/>
                <xsd:element ref="ns2:Supplier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8c6e4-801c-4c4a-8d4d-70580a9b08d1" elementFormDefault="qualified">
    <xsd:import namespace="http://schemas.microsoft.com/office/2006/documentManagement/types"/>
    <xsd:import namespace="http://schemas.microsoft.com/office/infopath/2007/PartnerControls"/>
    <xsd:element name="Assigned_x0020_to0" ma:index="8" nillable="true" ma:displayName="Assigned to" ma:description="Responsible individual to update information in file" ma:internalName="Assigned_x0020_to0">
      <xsd:simpleType>
        <xsd:restriction base="dms:Text">
          <xsd:maxLength value="60"/>
        </xsd:restriction>
      </xsd:simpleType>
    </xsd:element>
    <xsd:element name="Issue_x0020_Status" ma:index="9" nillable="true" ma:displayName="Issue Status" ma:description="Active or Closed" ma:internalName="Issue_x0020_Status" ma:readOnly="false">
      <xsd:simpleType>
        <xsd:restriction base="dms:Text">
          <xsd:maxLength value="12"/>
        </xsd:restriction>
      </xsd:simpleType>
    </xsd:element>
    <xsd:element name="Pirority" ma:index="10" nillable="true" ma:displayName="Pirority" ma:default="(1) High" ma:description="list priority of item" ma:format="Dropdown" ma:internalName="Pirority" ma:readOnly="false">
      <xsd:simpleType>
        <xsd:restriction base="dms:Choice">
          <xsd:enumeration value="(1) High"/>
          <xsd:enumeration value="(2) Normal"/>
        </xsd:restriction>
      </xsd:simpleType>
    </xsd:element>
    <xsd:element name="Description0" ma:index="11" nillable="true" ma:displayName="Description" ma:description="Describe problem or task" ma:internalName="Description0" ma:readOnly="false">
      <xsd:simpleType>
        <xsd:restriction base="dms:Note">
          <xsd:maxLength value="255"/>
        </xsd:restriction>
      </xsd:simpleType>
    </xsd:element>
    <xsd:element name="Catagory" ma:index="12" nillable="true" ma:displayName="Catagory" ma:default="(1) Powertrain" ma:description="What vehicle system is affected" ma:format="RadioButtons" ma:internalName="Catagory" ma:readOnly="false">
      <xsd:simpleType>
        <xsd:restriction base="dms:Choice">
          <xsd:enumeration value="(1) Powertrain"/>
          <xsd:enumeration value="(2) Body/Electrical"/>
          <xsd:enumeration value="(3) Chassis"/>
        </xsd:restriction>
      </xsd:simpleType>
    </xsd:element>
    <xsd:element name="Update" ma:index="13" nillable="true" ma:displayName="Update" ma:description="List status of issue by date" ma:internalName="Update" ma:readOnly="false">
      <xsd:simpleType>
        <xsd:restriction base="dms:Note">
          <xsd:maxLength value="255"/>
        </xsd:restriction>
      </xsd:simpleType>
    </xsd:element>
    <xsd:element name="Supplier_x0020_Name" ma:index="14" nillable="true" ma:displayName="Supplier Name" ma:internalName="Supplier_x0020_Nam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escription0 xmlns="2048c6e4-801c-4c4a-8d4d-70580a9b08d1" xsi:nil="true"/>
    <Update xmlns="2048c6e4-801c-4c4a-8d4d-70580a9b08d1" xsi:nil="true"/>
    <Issue_x0020_Status xmlns="2048c6e4-801c-4c4a-8d4d-70580a9b08d1" xsi:nil="true"/>
    <Pirority xmlns="2048c6e4-801c-4c4a-8d4d-70580a9b08d1">(1) High</Pirority>
    <Supplier_x0020_Name xmlns="2048c6e4-801c-4c4a-8d4d-70580a9b08d1" xsi:nil="true"/>
    <Catagory xmlns="2048c6e4-801c-4c4a-8d4d-70580a9b08d1">(1) Powertrain</Catagory>
    <Assigned_x0020_to0 xmlns="2048c6e4-801c-4c4a-8d4d-70580a9b08d1" xsi:nil="true"/>
  </documentManagement>
</p:properties>
</file>

<file path=customXml/itemProps1.xml><?xml version="1.0" encoding="utf-8"?>
<ds:datastoreItem xmlns:ds="http://schemas.openxmlformats.org/officeDocument/2006/customXml" ds:itemID="{C5A64546-0C43-444C-8A38-18194F9EE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8c6e4-801c-4c4a-8d4d-70580a9b08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D8F676-3A08-4FC6-8EE9-0E5F0039E0FE}">
  <ds:schemaRefs>
    <ds:schemaRef ds:uri="http://schemas.microsoft.com/sharepoint/v3/contenttype/forms"/>
  </ds:schemaRefs>
</ds:datastoreItem>
</file>

<file path=customXml/itemProps3.xml><?xml version="1.0" encoding="utf-8"?>
<ds:datastoreItem xmlns:ds="http://schemas.openxmlformats.org/officeDocument/2006/customXml" ds:itemID="{A0309EB7-7931-468F-AA1A-89C3F746C3AA}">
  <ds:schemaRefs>
    <ds:schemaRef ds:uri="http://schemas.microsoft.com/office/2006/metadata/properties"/>
    <ds:schemaRef ds:uri="http://schemas.openxmlformats.org/package/2006/metadata/core-properties"/>
    <ds:schemaRef ds:uri="http://www.w3.org/XML/1998/namespace"/>
    <ds:schemaRef ds:uri="2048c6e4-801c-4c4a-8d4d-70580a9b08d1"/>
    <ds:schemaRef ds:uri="http://schemas.microsoft.com/office/2006/documentManagement/types"/>
    <ds:schemaRef ds:uri="http://purl.org/dc/terms/"/>
    <ds:schemaRef ds:uri="http://purl.org/dc/elements/1.1/"/>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Cover</vt:lpstr>
      <vt:lpstr>Open-Closing meeting</vt:lpstr>
      <vt:lpstr>Pre-Audit</vt:lpstr>
      <vt:lpstr>Scoring </vt:lpstr>
      <vt:lpstr>B Rep.</vt:lpstr>
      <vt:lpstr>C Rep.</vt:lpstr>
      <vt:lpstr> Audit Notes</vt:lpstr>
      <vt:lpstr>Product Audit </vt:lpstr>
      <vt:lpstr>DCP Question Summary</vt:lpstr>
      <vt:lpstr>Dynamic CP Audit</vt:lpstr>
      <vt:lpstr>CA Request</vt:lpstr>
      <vt:lpstr>CA Request Example</vt:lpstr>
      <vt:lpstr>Revision History</vt:lpstr>
      <vt:lpstr>' Audit Notes'!Print_Area</vt:lpstr>
      <vt:lpstr>'B Rep.'!Print_Area</vt:lpstr>
      <vt:lpstr>'C Rep.'!Print_Area</vt:lpstr>
      <vt:lpstr>'CA Request'!Print_Area</vt:lpstr>
      <vt:lpstr>'DCP Question Summary'!Print_Area</vt:lpstr>
      <vt:lpstr>'Dynamic CP Audit'!Print_Area</vt:lpstr>
      <vt:lpstr>Instructions!Print_Area</vt:lpstr>
      <vt:lpstr>'Open-Closing meeting'!Print_Area</vt:lpstr>
      <vt:lpstr>'Pre-Audit'!Print_Area</vt:lpstr>
      <vt:lpstr>'Product Audit '!Print_Area</vt:lpstr>
      <vt:lpstr>'Scoring '!Print_Area</vt:lpstr>
      <vt:lpstr>'Dynamic CP Audit'!Print_Titles</vt:lpstr>
      <vt:lpstr>'Product Audit '!Print_Titles</vt:lpstr>
    </vt:vector>
  </TitlesOfParts>
  <Company>International Truck and Engine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Navistar Dynamic Control Plan Audit (DCPA)</dc:title>
  <dc:creator>u00q240</dc:creator>
  <cp:lastModifiedBy>Navistar Employee</cp:lastModifiedBy>
  <cp:lastPrinted>2012-10-17T15:58:38Z</cp:lastPrinted>
  <dcterms:created xsi:type="dcterms:W3CDTF">2008-06-13T14:19:57Z</dcterms:created>
  <dcterms:modified xsi:type="dcterms:W3CDTF">2012-10-31T17:55:36Z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0x010100A3E89E477BDEC648A93965F6719D0BFB</vt:lpwstr>
  </property>
</Properties>
</file>